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3052fps201.vol.be.ch\data\UserHomes\m1vj\Z_Systems\RedirectedFolders\Desktop\"/>
    </mc:Choice>
  </mc:AlternateContent>
  <bookViews>
    <workbookView xWindow="0" yWindow="0" windowWidth="19170" windowHeight="9135"/>
  </bookViews>
  <sheets>
    <sheet name="Düngereinsatzkontrolle Hand " sheetId="14" r:id="rId1"/>
    <sheet name="Futterjournal" sheetId="10" r:id="rId2"/>
    <sheet name="Raufutter_3j_Schnitt" sheetId="11" r:id="rId3"/>
    <sheet name="Düngerjournal_PC" sheetId="16" r:id="rId4"/>
    <sheet name="Düngereinsatzk.Hand inkl.Parz." sheetId="15" r:id="rId5"/>
  </sheets>
  <definedNames>
    <definedName name="_xlnm.Print_Area" localSheetId="4">'Düngereinsatzk.Hand inkl.Parz.'!$A$1:$K$84</definedName>
    <definedName name="_xlnm.Print_Area" localSheetId="0">'Düngereinsatzkontrolle Hand '!$A$1:$J$84</definedName>
    <definedName name="_xlnm.Print_Area" localSheetId="3">Düngerjournal_PC!$A$1:$J$91</definedName>
  </definedNames>
  <calcPr calcId="162913"/>
</workbook>
</file>

<file path=xl/calcChain.xml><?xml version="1.0" encoding="utf-8"?>
<calcChain xmlns="http://schemas.openxmlformats.org/spreadsheetml/2006/main">
  <c r="D7" i="16" l="1"/>
  <c r="G91" i="16"/>
  <c r="J90" i="16"/>
  <c r="I90" i="16"/>
  <c r="H90" i="16"/>
  <c r="G90" i="16"/>
  <c r="J89" i="16"/>
  <c r="I89" i="16"/>
  <c r="H89" i="16"/>
  <c r="G89" i="16"/>
  <c r="J88" i="16"/>
  <c r="I88" i="16"/>
  <c r="H88" i="16"/>
  <c r="G88" i="16"/>
  <c r="J87" i="16"/>
  <c r="I87" i="16"/>
  <c r="H87" i="16"/>
  <c r="G87" i="16"/>
  <c r="J86" i="16"/>
  <c r="I86" i="16"/>
  <c r="H86" i="16"/>
  <c r="G86" i="16"/>
  <c r="J85" i="16"/>
  <c r="I85" i="16"/>
  <c r="H85" i="16"/>
  <c r="G85" i="16"/>
  <c r="J84" i="16"/>
  <c r="I84" i="16"/>
  <c r="H84" i="16"/>
  <c r="G84" i="16"/>
  <c r="J83" i="16"/>
  <c r="I83" i="16"/>
  <c r="H83" i="16"/>
  <c r="G83" i="16"/>
  <c r="J82" i="16"/>
  <c r="I82" i="16"/>
  <c r="H82" i="16"/>
  <c r="G82" i="16"/>
  <c r="J81" i="16"/>
  <c r="I81" i="16"/>
  <c r="H81" i="16"/>
  <c r="G81" i="16"/>
  <c r="J80" i="16"/>
  <c r="I80" i="16"/>
  <c r="H80" i="16"/>
  <c r="G80" i="16"/>
  <c r="J79" i="16"/>
  <c r="I79" i="16"/>
  <c r="H79" i="16"/>
  <c r="G79" i="16"/>
  <c r="J78" i="16"/>
  <c r="I78" i="16"/>
  <c r="H78" i="16"/>
  <c r="G78" i="16"/>
  <c r="J77" i="16"/>
  <c r="I77" i="16"/>
  <c r="H77" i="16"/>
  <c r="G77" i="16"/>
  <c r="J76" i="16"/>
  <c r="I76" i="16"/>
  <c r="H76" i="16"/>
  <c r="G76" i="16"/>
  <c r="J75" i="16"/>
  <c r="I75" i="16"/>
  <c r="H75" i="16"/>
  <c r="G75" i="16"/>
  <c r="J74" i="16"/>
  <c r="I74" i="16"/>
  <c r="H74" i="16"/>
  <c r="G74" i="16"/>
  <c r="J73" i="16"/>
  <c r="I73" i="16"/>
  <c r="H73" i="16"/>
  <c r="G73" i="16"/>
  <c r="J72" i="16"/>
  <c r="I72" i="16"/>
  <c r="H72" i="16"/>
  <c r="G72" i="16"/>
  <c r="J71" i="16"/>
  <c r="I71" i="16"/>
  <c r="H71" i="16"/>
  <c r="G71" i="16"/>
  <c r="J70" i="16"/>
  <c r="I70" i="16"/>
  <c r="H70" i="16"/>
  <c r="G70" i="16"/>
  <c r="J69" i="16"/>
  <c r="I69" i="16"/>
  <c r="H69" i="16"/>
  <c r="G69" i="16"/>
  <c r="J68" i="16"/>
  <c r="I68" i="16"/>
  <c r="H68" i="16"/>
  <c r="G68" i="16"/>
  <c r="J67" i="16"/>
  <c r="I67" i="16"/>
  <c r="H67" i="16"/>
  <c r="G67" i="16"/>
  <c r="J66" i="16"/>
  <c r="I66" i="16"/>
  <c r="H66" i="16"/>
  <c r="G66" i="16"/>
  <c r="J65" i="16"/>
  <c r="I65" i="16"/>
  <c r="H65" i="16"/>
  <c r="G65" i="16"/>
  <c r="J64" i="16"/>
  <c r="I64" i="16"/>
  <c r="H64" i="16"/>
  <c r="G64" i="16"/>
  <c r="J63" i="16"/>
  <c r="I63" i="16"/>
  <c r="H63" i="16"/>
  <c r="G63" i="16"/>
  <c r="J56" i="16"/>
  <c r="B56" i="16"/>
  <c r="H51" i="16"/>
  <c r="G51" i="16"/>
  <c r="H50" i="16"/>
  <c r="G50" i="16"/>
  <c r="H49" i="16"/>
  <c r="G49" i="16"/>
  <c r="J48" i="16"/>
  <c r="J49" i="16" s="1"/>
  <c r="J50" i="16" s="1"/>
  <c r="J51" i="16" s="1"/>
  <c r="H48" i="16"/>
  <c r="G48" i="16"/>
  <c r="I48" i="16" s="1"/>
  <c r="I49" i="16" s="1"/>
  <c r="I50" i="16" s="1"/>
  <c r="I51" i="16" s="1"/>
  <c r="J40" i="16"/>
  <c r="I40" i="16"/>
  <c r="H40" i="16"/>
  <c r="G40" i="16"/>
  <c r="J39" i="16"/>
  <c r="I39" i="16"/>
  <c r="H39" i="16"/>
  <c r="G39" i="16"/>
  <c r="J38" i="16"/>
  <c r="I38" i="16"/>
  <c r="H38" i="16"/>
  <c r="G38" i="16"/>
  <c r="J37" i="16"/>
  <c r="I37" i="16"/>
  <c r="H37" i="16"/>
  <c r="G37" i="16"/>
  <c r="J36" i="16"/>
  <c r="I36" i="16"/>
  <c r="H36" i="16"/>
  <c r="G36" i="16"/>
  <c r="J35" i="16"/>
  <c r="I35" i="16"/>
  <c r="H35" i="16"/>
  <c r="G35" i="16"/>
  <c r="J34" i="16"/>
  <c r="I34" i="16"/>
  <c r="H34" i="16"/>
  <c r="G34" i="16"/>
  <c r="J33" i="16"/>
  <c r="I33" i="16"/>
  <c r="H33" i="16"/>
  <c r="G33" i="16"/>
  <c r="J32" i="16"/>
  <c r="I32" i="16"/>
  <c r="H32" i="16"/>
  <c r="G32" i="16"/>
  <c r="J31" i="16"/>
  <c r="I31" i="16"/>
  <c r="H31" i="16"/>
  <c r="G31" i="16"/>
  <c r="J30" i="16"/>
  <c r="I30" i="16"/>
  <c r="H30" i="16"/>
  <c r="G30" i="16"/>
  <c r="J29" i="16"/>
  <c r="I29" i="16"/>
  <c r="H29" i="16"/>
  <c r="G29" i="16"/>
  <c r="J28" i="16"/>
  <c r="I28" i="16"/>
  <c r="H28" i="16"/>
  <c r="G28" i="16"/>
  <c r="J27" i="16"/>
  <c r="I27" i="16"/>
  <c r="H27" i="16"/>
  <c r="G27" i="16"/>
  <c r="J26" i="16"/>
  <c r="I26" i="16"/>
  <c r="H26" i="16"/>
  <c r="G26" i="16"/>
  <c r="J25" i="16"/>
  <c r="H25" i="16"/>
  <c r="G25" i="16"/>
  <c r="I25" i="16" s="1"/>
  <c r="L24" i="16"/>
  <c r="L25" i="16" s="1"/>
  <c r="L26" i="16" s="1"/>
  <c r="L27" i="16" s="1"/>
  <c r="L28" i="16" s="1"/>
  <c r="L29" i="16" s="1"/>
  <c r="L30" i="16" s="1"/>
  <c r="L31" i="16" s="1"/>
  <c r="L32" i="16" s="1"/>
  <c r="L33" i="16" s="1"/>
  <c r="L34" i="16" s="1"/>
  <c r="L35" i="16" s="1"/>
  <c r="L36" i="16" s="1"/>
  <c r="L37" i="16" s="1"/>
  <c r="L38" i="16" s="1"/>
  <c r="L39" i="16" s="1"/>
  <c r="L40" i="16" s="1"/>
  <c r="L41" i="16" s="1"/>
  <c r="J20" i="16"/>
  <c r="I19" i="16"/>
  <c r="F19" i="16"/>
  <c r="F18" i="16"/>
  <c r="I18" i="16" s="1"/>
  <c r="I17" i="16"/>
  <c r="F17" i="16"/>
  <c r="F16" i="16"/>
  <c r="I16" i="16" s="1"/>
  <c r="F15" i="16"/>
  <c r="L42" i="16" l="1"/>
  <c r="L43" i="16" s="1"/>
  <c r="L44" i="16" s="1"/>
  <c r="L45" i="16" s="1"/>
  <c r="L46" i="16" s="1"/>
  <c r="L47" i="16" s="1"/>
  <c r="J41" i="16"/>
  <c r="J62" i="16" s="1"/>
  <c r="I20" i="16"/>
  <c r="K24" i="16" s="1"/>
  <c r="K25" i="16" s="1"/>
  <c r="K26" i="16" s="1"/>
  <c r="K27" i="16" s="1"/>
  <c r="K28" i="16" s="1"/>
  <c r="K29" i="16" s="1"/>
  <c r="K30" i="16" s="1"/>
  <c r="K31" i="16" s="1"/>
  <c r="K32" i="16" s="1"/>
  <c r="K33" i="16" s="1"/>
  <c r="K34" i="16" s="1"/>
  <c r="K35" i="16" s="1"/>
  <c r="K36" i="16" s="1"/>
  <c r="K37" i="16" s="1"/>
  <c r="K38" i="16" s="1"/>
  <c r="K39" i="16" s="1"/>
  <c r="K40" i="16" s="1"/>
  <c r="K41" i="16" s="1"/>
  <c r="I41" i="16" l="1"/>
  <c r="I62" i="16" s="1"/>
  <c r="K42" i="16"/>
  <c r="K43" i="16" s="1"/>
  <c r="K44" i="16" s="1"/>
  <c r="K45" i="16" s="1"/>
  <c r="K46" i="16" s="1"/>
  <c r="K47" i="16" s="1"/>
  <c r="L48" i="16"/>
  <c r="L50" i="16" s="1"/>
  <c r="L51" i="16" s="1"/>
  <c r="L52" i="16" s="1"/>
  <c r="L53" i="16" s="1"/>
  <c r="L54" i="16" s="1"/>
  <c r="L55" i="16" s="1"/>
  <c r="L56" i="16" s="1"/>
  <c r="L57" i="16" s="1"/>
  <c r="L58" i="16" s="1"/>
  <c r="L59" i="16" s="1"/>
  <c r="L60" i="16" s="1"/>
  <c r="L61" i="16" s="1"/>
  <c r="L62" i="16" s="1"/>
  <c r="L63" i="16" s="1"/>
  <c r="L64" i="16" s="1"/>
  <c r="L65" i="16" s="1"/>
  <c r="L66" i="16" s="1"/>
  <c r="L67" i="16" s="1"/>
  <c r="L68" i="16" s="1"/>
  <c r="L69" i="16" s="1"/>
  <c r="L70" i="16" s="1"/>
  <c r="L71" i="16" s="1"/>
  <c r="L72" i="16" s="1"/>
  <c r="L73" i="16" s="1"/>
  <c r="L74" i="16" s="1"/>
  <c r="L75" i="16" s="1"/>
  <c r="L76" i="16" s="1"/>
  <c r="L77" i="16" s="1"/>
  <c r="L78" i="16" s="1"/>
  <c r="L79" i="16" s="1"/>
  <c r="L80" i="16" s="1"/>
  <c r="L81" i="16" s="1"/>
  <c r="L82" i="16" s="1"/>
  <c r="L83" i="16" s="1"/>
  <c r="L84" i="16" s="1"/>
  <c r="L85" i="16" s="1"/>
  <c r="L86" i="16" s="1"/>
  <c r="L87" i="16" s="1"/>
  <c r="L88" i="16" s="1"/>
  <c r="L89" i="16" s="1"/>
  <c r="L90" i="16" s="1"/>
  <c r="L91" i="16" s="1"/>
  <c r="J91" i="16" s="1"/>
  <c r="H7" i="16" s="1"/>
  <c r="H8" i="16" s="1"/>
  <c r="L49" i="16"/>
  <c r="K49" i="16" l="1"/>
  <c r="K48" i="16"/>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I91" i="16" s="1"/>
  <c r="D8" i="16" s="1"/>
  <c r="F9" i="11" l="1"/>
  <c r="J44" i="10"/>
  <c r="J45" i="10"/>
  <c r="J46" i="10"/>
  <c r="J47" i="10"/>
  <c r="J43" i="10"/>
  <c r="H44" i="10"/>
  <c r="H45" i="10"/>
  <c r="H46" i="10"/>
  <c r="H47" i="10"/>
  <c r="H43" i="10"/>
  <c r="I43" i="10" s="1"/>
  <c r="I44" i="10" s="1"/>
  <c r="F44" i="10"/>
  <c r="F45" i="10"/>
  <c r="F46" i="10"/>
  <c r="F47" i="10"/>
  <c r="F43" i="10"/>
  <c r="I45" i="10" l="1"/>
  <c r="I46" i="10" s="1"/>
  <c r="I47" i="10" s="1"/>
  <c r="A8" i="11"/>
  <c r="A9" i="11"/>
  <c r="A10" i="11" s="1"/>
  <c r="A11" i="11" s="1"/>
  <c r="A12" i="11" s="1"/>
  <c r="A13" i="11" s="1"/>
  <c r="A14" i="11" s="1"/>
  <c r="A15" i="11" s="1"/>
  <c r="A16" i="11" s="1"/>
  <c r="A17" i="11" s="1"/>
  <c r="A18" i="11" s="1"/>
  <c r="A19" i="11" s="1"/>
  <c r="A20" i="11" s="1"/>
  <c r="A21" i="11" s="1"/>
  <c r="A22" i="11" s="1"/>
  <c r="K15" i="15" l="1"/>
  <c r="H15" i="15"/>
  <c r="J15" i="15" s="1"/>
  <c r="K14" i="15"/>
  <c r="J14" i="15"/>
  <c r="H14" i="15"/>
  <c r="K13" i="15"/>
  <c r="H13" i="15"/>
  <c r="J13" i="15" s="1"/>
  <c r="K12" i="15"/>
  <c r="H12" i="15"/>
  <c r="J12" i="15" s="1"/>
  <c r="K11" i="15"/>
  <c r="H11" i="15"/>
  <c r="J11" i="15" s="1"/>
  <c r="K10" i="15"/>
  <c r="H10" i="15"/>
  <c r="J10" i="15" s="1"/>
  <c r="K83" i="15" l="1"/>
  <c r="K84" i="15" s="1"/>
  <c r="J83" i="15"/>
  <c r="J84" i="15" s="1"/>
  <c r="I83" i="15"/>
  <c r="H83" i="15"/>
  <c r="K82" i="15"/>
  <c r="J82" i="15"/>
  <c r="I82" i="15"/>
  <c r="H82" i="15"/>
  <c r="K81" i="15"/>
  <c r="J81" i="15"/>
  <c r="I81" i="15"/>
  <c r="H81" i="15"/>
  <c r="K80" i="15"/>
  <c r="J80" i="15"/>
  <c r="I80" i="15"/>
  <c r="H80" i="15"/>
  <c r="K79" i="15"/>
  <c r="J79" i="15"/>
  <c r="I79" i="15"/>
  <c r="H79" i="15"/>
  <c r="K78" i="15"/>
  <c r="J78" i="15"/>
  <c r="I78" i="15"/>
  <c r="H78" i="15"/>
  <c r="K76" i="15"/>
  <c r="J76" i="15"/>
  <c r="I76" i="15"/>
  <c r="H76" i="15"/>
  <c r="K75" i="15"/>
  <c r="J75" i="15"/>
  <c r="I75" i="15"/>
  <c r="H75" i="15"/>
  <c r="K74" i="15"/>
  <c r="J74" i="15"/>
  <c r="I74" i="15"/>
  <c r="H74" i="15"/>
  <c r="K73" i="15"/>
  <c r="J73" i="15"/>
  <c r="I73" i="15"/>
  <c r="H73" i="15"/>
  <c r="K72" i="15"/>
  <c r="J72" i="15"/>
  <c r="I72" i="15"/>
  <c r="H72" i="15"/>
  <c r="K71" i="15"/>
  <c r="J71" i="15"/>
  <c r="I71" i="15"/>
  <c r="H71" i="15"/>
  <c r="K70" i="15"/>
  <c r="J70" i="15"/>
  <c r="I70" i="15"/>
  <c r="H70" i="15"/>
  <c r="K69" i="15"/>
  <c r="J69" i="15"/>
  <c r="I69" i="15"/>
  <c r="H69" i="15"/>
  <c r="K68" i="15"/>
  <c r="J68" i="15"/>
  <c r="I68" i="15"/>
  <c r="H68" i="15"/>
  <c r="K67" i="15"/>
  <c r="J67" i="15"/>
  <c r="I67" i="15"/>
  <c r="H67" i="15"/>
  <c r="K66" i="15"/>
  <c r="J66" i="15"/>
  <c r="I66" i="15"/>
  <c r="H66" i="15"/>
  <c r="K65" i="15"/>
  <c r="J65" i="15"/>
  <c r="I65" i="15"/>
  <c r="H65" i="15"/>
  <c r="K64" i="15"/>
  <c r="J64" i="15"/>
  <c r="I64" i="15"/>
  <c r="H64" i="15"/>
  <c r="K63" i="15"/>
  <c r="J63" i="15"/>
  <c r="I63" i="15"/>
  <c r="H63" i="15"/>
  <c r="K62" i="15"/>
  <c r="J62" i="15"/>
  <c r="I62" i="15"/>
  <c r="H62" i="15"/>
  <c r="K61" i="15"/>
  <c r="J61" i="15"/>
  <c r="I61" i="15"/>
  <c r="H61" i="15"/>
  <c r="K60" i="15"/>
  <c r="J60" i="15"/>
  <c r="I60" i="15"/>
  <c r="H60" i="15"/>
  <c r="K59" i="15"/>
  <c r="J59" i="15"/>
  <c r="I59" i="15"/>
  <c r="H59" i="15"/>
  <c r="K58" i="15"/>
  <c r="J58" i="15"/>
  <c r="I58" i="15"/>
  <c r="H58" i="15"/>
  <c r="K57" i="15"/>
  <c r="J57" i="15"/>
  <c r="I57" i="15"/>
  <c r="H57" i="15"/>
  <c r="K56" i="15"/>
  <c r="J56" i="15"/>
  <c r="I56" i="15"/>
  <c r="H56" i="15"/>
  <c r="K55" i="15"/>
  <c r="J55" i="15"/>
  <c r="I55" i="15"/>
  <c r="H55" i="15"/>
  <c r="K54" i="15"/>
  <c r="J54" i="15"/>
  <c r="I54" i="15"/>
  <c r="H54" i="15"/>
  <c r="K53" i="15"/>
  <c r="J53" i="15"/>
  <c r="I53" i="15"/>
  <c r="H53" i="15"/>
  <c r="K52" i="15"/>
  <c r="J52" i="15"/>
  <c r="I52" i="15"/>
  <c r="H52" i="15"/>
  <c r="K51" i="15"/>
  <c r="J51" i="15"/>
  <c r="I51" i="15"/>
  <c r="H51" i="15"/>
  <c r="K50" i="15"/>
  <c r="J50" i="15"/>
  <c r="I50" i="15"/>
  <c r="H50" i="15"/>
  <c r="K49" i="15"/>
  <c r="J49" i="15"/>
  <c r="I49" i="15"/>
  <c r="H49" i="15"/>
  <c r="K48" i="15"/>
  <c r="J48" i="15"/>
  <c r="K36" i="15"/>
  <c r="J36" i="15"/>
  <c r="I36" i="15"/>
  <c r="H36" i="15"/>
  <c r="K35" i="15"/>
  <c r="J35" i="15"/>
  <c r="I35" i="15"/>
  <c r="H35" i="15"/>
  <c r="K34" i="15"/>
  <c r="J34" i="15"/>
  <c r="I34" i="15"/>
  <c r="H34" i="15"/>
  <c r="K33" i="15"/>
  <c r="J33" i="15"/>
  <c r="I33" i="15"/>
  <c r="H33" i="15"/>
  <c r="K31" i="15"/>
  <c r="J31" i="15"/>
  <c r="I31" i="15"/>
  <c r="H31" i="15"/>
  <c r="K30" i="15"/>
  <c r="J30" i="15"/>
  <c r="I30" i="15"/>
  <c r="H30" i="15"/>
  <c r="K29" i="15"/>
  <c r="J29" i="15"/>
  <c r="I29" i="15"/>
  <c r="H29" i="15"/>
  <c r="K28" i="15"/>
  <c r="J28" i="15"/>
  <c r="I28" i="15"/>
  <c r="H28" i="15"/>
  <c r="K27" i="15"/>
  <c r="J27" i="15"/>
  <c r="I27" i="15"/>
  <c r="H27" i="15"/>
  <c r="K26" i="15"/>
  <c r="J26" i="15"/>
  <c r="I26" i="15"/>
  <c r="H26" i="15"/>
  <c r="K25" i="15"/>
  <c r="J25" i="15"/>
  <c r="I25" i="15"/>
  <c r="H25" i="15"/>
  <c r="K24" i="15"/>
  <c r="J24" i="15"/>
  <c r="I24" i="15"/>
  <c r="H24" i="15"/>
  <c r="K23" i="15"/>
  <c r="J23" i="15"/>
  <c r="I23" i="15"/>
  <c r="H23" i="15"/>
  <c r="K22" i="15"/>
  <c r="J22" i="15"/>
  <c r="I22" i="15"/>
  <c r="H22" i="15"/>
  <c r="K21" i="15"/>
  <c r="J21" i="15"/>
  <c r="I21" i="15"/>
  <c r="H21" i="15"/>
  <c r="K20" i="15"/>
  <c r="J20" i="15"/>
  <c r="I20" i="15"/>
  <c r="H20" i="15"/>
  <c r="K16" i="15"/>
  <c r="J16" i="15"/>
  <c r="J83" i="14"/>
  <c r="J84" i="14" s="1"/>
  <c r="I83" i="14"/>
  <c r="I84" i="14" s="1"/>
  <c r="H83" i="14"/>
  <c r="G83" i="14"/>
  <c r="J82" i="14"/>
  <c r="I82" i="14"/>
  <c r="H82" i="14"/>
  <c r="G82" i="14"/>
  <c r="J81" i="14"/>
  <c r="I81" i="14"/>
  <c r="H81" i="14"/>
  <c r="G81" i="14"/>
  <c r="J80" i="14"/>
  <c r="I80" i="14"/>
  <c r="H80" i="14"/>
  <c r="G80" i="14"/>
  <c r="J79" i="14"/>
  <c r="I79" i="14"/>
  <c r="H79" i="14"/>
  <c r="G79" i="14"/>
  <c r="J78" i="14"/>
  <c r="I78" i="14"/>
  <c r="H78" i="14"/>
  <c r="G78" i="14"/>
  <c r="J76" i="14"/>
  <c r="I76" i="14"/>
  <c r="H76" i="14"/>
  <c r="G76" i="14"/>
  <c r="J75" i="14"/>
  <c r="I75" i="14"/>
  <c r="H75" i="14"/>
  <c r="G75" i="14"/>
  <c r="J74" i="14"/>
  <c r="I74" i="14"/>
  <c r="H74" i="14"/>
  <c r="G74" i="14"/>
  <c r="J73" i="14"/>
  <c r="I73" i="14"/>
  <c r="H73" i="14"/>
  <c r="G73" i="14"/>
  <c r="J72" i="14"/>
  <c r="I72" i="14"/>
  <c r="H72" i="14"/>
  <c r="G72" i="14"/>
  <c r="J71" i="14"/>
  <c r="I71" i="14"/>
  <c r="H71" i="14"/>
  <c r="G71" i="14"/>
  <c r="J70" i="14"/>
  <c r="I70" i="14"/>
  <c r="H70" i="14"/>
  <c r="G70" i="14"/>
  <c r="J69" i="14"/>
  <c r="I69" i="14"/>
  <c r="H69" i="14"/>
  <c r="G69" i="14"/>
  <c r="J68" i="14"/>
  <c r="I68" i="14"/>
  <c r="H68" i="14"/>
  <c r="G68" i="14"/>
  <c r="J67" i="14"/>
  <c r="I67" i="14"/>
  <c r="H67" i="14"/>
  <c r="G67" i="14"/>
  <c r="J66" i="14"/>
  <c r="I66" i="14"/>
  <c r="H66" i="14"/>
  <c r="G66" i="14"/>
  <c r="J65" i="14"/>
  <c r="I65" i="14"/>
  <c r="H65" i="14"/>
  <c r="G65" i="14"/>
  <c r="J64" i="14"/>
  <c r="I64" i="14"/>
  <c r="H64" i="14"/>
  <c r="G64" i="14"/>
  <c r="J63" i="14"/>
  <c r="I63" i="14"/>
  <c r="H63" i="14"/>
  <c r="G63" i="14"/>
  <c r="J62" i="14"/>
  <c r="I62" i="14"/>
  <c r="H62" i="14"/>
  <c r="G62" i="14"/>
  <c r="J61" i="14"/>
  <c r="I61" i="14"/>
  <c r="H61" i="14"/>
  <c r="G61" i="14"/>
  <c r="J60" i="14"/>
  <c r="I60" i="14"/>
  <c r="H60" i="14"/>
  <c r="G60" i="14"/>
  <c r="J59" i="14"/>
  <c r="I59" i="14"/>
  <c r="H59" i="14"/>
  <c r="G59" i="14"/>
  <c r="J58" i="14"/>
  <c r="I58" i="14"/>
  <c r="H58" i="14"/>
  <c r="G58" i="14"/>
  <c r="J57" i="14"/>
  <c r="I57" i="14"/>
  <c r="H57" i="14"/>
  <c r="G57" i="14"/>
  <c r="J56" i="14"/>
  <c r="I56" i="14"/>
  <c r="H56" i="14"/>
  <c r="G56" i="14"/>
  <c r="J55" i="14"/>
  <c r="I55" i="14"/>
  <c r="H55" i="14"/>
  <c r="G55" i="14"/>
  <c r="J54" i="14"/>
  <c r="I54" i="14"/>
  <c r="H54" i="14"/>
  <c r="G54" i="14"/>
  <c r="J53" i="14"/>
  <c r="I53" i="14"/>
  <c r="H53" i="14"/>
  <c r="G53" i="14"/>
  <c r="J52" i="14"/>
  <c r="I52" i="14"/>
  <c r="H52" i="14"/>
  <c r="G52" i="14"/>
  <c r="J51" i="14"/>
  <c r="I51" i="14"/>
  <c r="H51" i="14"/>
  <c r="G51" i="14"/>
  <c r="J50" i="14"/>
  <c r="I50" i="14"/>
  <c r="H50" i="14"/>
  <c r="G50" i="14"/>
  <c r="J49" i="14"/>
  <c r="I49" i="14"/>
  <c r="H49" i="14"/>
  <c r="G49" i="14"/>
  <c r="J48" i="14"/>
  <c r="I48" i="14"/>
  <c r="J36" i="14"/>
  <c r="I36" i="14"/>
  <c r="H36" i="14"/>
  <c r="G36" i="14"/>
  <c r="J35" i="14"/>
  <c r="I35" i="14"/>
  <c r="H35" i="14"/>
  <c r="G35" i="14"/>
  <c r="J34" i="14"/>
  <c r="I34" i="14"/>
  <c r="H34" i="14"/>
  <c r="G34" i="14"/>
  <c r="J33" i="14"/>
  <c r="I33" i="14"/>
  <c r="H33" i="14"/>
  <c r="G33" i="14"/>
  <c r="J31" i="14"/>
  <c r="I31" i="14"/>
  <c r="H31" i="14"/>
  <c r="G31" i="14"/>
  <c r="J30" i="14"/>
  <c r="I30" i="14"/>
  <c r="H30" i="14"/>
  <c r="G30" i="14"/>
  <c r="J29" i="14"/>
  <c r="I29" i="14"/>
  <c r="H29" i="14"/>
  <c r="G29" i="14"/>
  <c r="J28" i="14"/>
  <c r="I28" i="14"/>
  <c r="H28" i="14"/>
  <c r="G28" i="14"/>
  <c r="J27" i="14"/>
  <c r="I27" i="14"/>
  <c r="H27" i="14"/>
  <c r="G27" i="14"/>
  <c r="J26" i="14"/>
  <c r="I26" i="14"/>
  <c r="H26" i="14"/>
  <c r="G26" i="14"/>
  <c r="J25" i="14"/>
  <c r="I25" i="14"/>
  <c r="H25" i="14"/>
  <c r="G25" i="14"/>
  <c r="J24" i="14"/>
  <c r="I24" i="14"/>
  <c r="H24" i="14"/>
  <c r="G24" i="14"/>
  <c r="J23" i="14"/>
  <c r="I23" i="14"/>
  <c r="H23" i="14"/>
  <c r="G23" i="14"/>
  <c r="J22" i="14"/>
  <c r="I22" i="14"/>
  <c r="H22" i="14"/>
  <c r="G22" i="14"/>
  <c r="J21" i="14"/>
  <c r="I21" i="14"/>
  <c r="H21" i="14"/>
  <c r="G21" i="14"/>
  <c r="J20" i="14"/>
  <c r="I20" i="14"/>
  <c r="H20" i="14"/>
  <c r="G20" i="14"/>
  <c r="J15" i="14"/>
  <c r="G15" i="14"/>
  <c r="I15" i="14" s="1"/>
  <c r="J14" i="14"/>
  <c r="G14" i="14"/>
  <c r="I14" i="14" s="1"/>
  <c r="J13" i="14"/>
  <c r="G13" i="14"/>
  <c r="I13" i="14" s="1"/>
  <c r="J12" i="14"/>
  <c r="G12" i="14"/>
  <c r="I12" i="14" s="1"/>
  <c r="J11" i="14"/>
  <c r="G11" i="14"/>
  <c r="I11" i="14" s="1"/>
  <c r="J10" i="14"/>
  <c r="G10" i="14"/>
  <c r="I10" i="14" s="1"/>
  <c r="J16" i="14" l="1"/>
  <c r="I16" i="14"/>
  <c r="B2" i="11"/>
  <c r="F28" i="10"/>
  <c r="H28" i="10"/>
  <c r="J28" i="10"/>
  <c r="K8" i="11"/>
  <c r="K9" i="11"/>
  <c r="K10" i="11"/>
  <c r="K11" i="11"/>
  <c r="K12" i="11"/>
  <c r="K13" i="11"/>
  <c r="K14" i="11"/>
  <c r="K15" i="11"/>
  <c r="K16" i="11"/>
  <c r="K17" i="11"/>
  <c r="K18" i="11"/>
  <c r="K19" i="11"/>
  <c r="K20" i="11"/>
  <c r="K21" i="11"/>
  <c r="K22" i="11"/>
  <c r="K7" i="11"/>
  <c r="E8" i="11"/>
  <c r="F10" i="11" s="1"/>
  <c r="E9" i="11"/>
  <c r="E10" i="11"/>
  <c r="E11" i="11"/>
  <c r="F13" i="11" s="1"/>
  <c r="E12" i="11"/>
  <c r="F12" i="11" s="1"/>
  <c r="E13" i="11"/>
  <c r="E14" i="11"/>
  <c r="E15" i="11"/>
  <c r="F17" i="11" s="1"/>
  <c r="E16" i="11"/>
  <c r="F16" i="11" s="1"/>
  <c r="E17" i="11"/>
  <c r="E18" i="11"/>
  <c r="E19" i="11"/>
  <c r="F21" i="11" s="1"/>
  <c r="E20" i="11"/>
  <c r="F22" i="11" s="1"/>
  <c r="E21" i="11"/>
  <c r="E22" i="11"/>
  <c r="E23" i="11"/>
  <c r="F23" i="11" s="1"/>
  <c r="E7" i="11"/>
  <c r="F20" i="11" l="1"/>
  <c r="F15" i="11"/>
  <c r="F18" i="11"/>
  <c r="F14" i="11"/>
  <c r="F19" i="11"/>
  <c r="F11" i="11"/>
  <c r="L19" i="11" l="1"/>
  <c r="L20" i="11"/>
  <c r="L21" i="11"/>
  <c r="L22" i="11"/>
  <c r="K23" i="11"/>
  <c r="L23" i="11" s="1"/>
  <c r="L9" i="11" l="1"/>
  <c r="L16" i="11"/>
  <c r="A23" i="11"/>
  <c r="L17" i="11"/>
  <c r="L18" i="11"/>
  <c r="L10" i="11"/>
  <c r="L14" i="11"/>
  <c r="L13" i="11"/>
  <c r="L11" i="11"/>
  <c r="L15" i="11"/>
  <c r="L12" i="11"/>
  <c r="F12" i="10" l="1"/>
  <c r="H12" i="10"/>
  <c r="J12" i="10"/>
  <c r="F13" i="10"/>
  <c r="H13" i="10"/>
  <c r="J13" i="10"/>
  <c r="F14" i="10"/>
  <c r="H14" i="10"/>
  <c r="J14" i="10"/>
  <c r="F15" i="10"/>
  <c r="H15" i="10"/>
  <c r="J15" i="10"/>
  <c r="F16" i="10"/>
  <c r="H16" i="10"/>
  <c r="J16" i="10"/>
  <c r="F17" i="10"/>
  <c r="H17" i="10"/>
  <c r="J17" i="10"/>
  <c r="F18" i="10"/>
  <c r="H18" i="10"/>
  <c r="J18" i="10"/>
  <c r="F19" i="10"/>
  <c r="H19" i="10"/>
  <c r="J19" i="10"/>
  <c r="F20" i="10"/>
  <c r="H20" i="10"/>
  <c r="J20" i="10"/>
  <c r="F21" i="10"/>
  <c r="H21" i="10"/>
  <c r="J21" i="10"/>
  <c r="F22" i="10"/>
  <c r="H22" i="10"/>
  <c r="J22" i="10"/>
  <c r="F23" i="10"/>
  <c r="H23" i="10"/>
  <c r="J23" i="10"/>
  <c r="F24" i="10"/>
  <c r="H24" i="10"/>
  <c r="J24" i="10"/>
  <c r="F25" i="10"/>
  <c r="H25" i="10"/>
  <c r="J25" i="10"/>
  <c r="F26" i="10"/>
  <c r="H26" i="10"/>
  <c r="J26" i="10"/>
  <c r="F27" i="10"/>
  <c r="H27" i="10"/>
  <c r="J27" i="10"/>
  <c r="F29" i="10"/>
  <c r="H29" i="10"/>
  <c r="J29" i="10"/>
  <c r="F30" i="10"/>
  <c r="H30" i="10"/>
  <c r="J30" i="10"/>
  <c r="F31" i="10"/>
  <c r="H31" i="10"/>
  <c r="J31" i="10"/>
  <c r="F32" i="10"/>
  <c r="H32" i="10"/>
  <c r="J32" i="10"/>
  <c r="F33" i="10"/>
  <c r="H33" i="10"/>
  <c r="J33" i="10"/>
  <c r="F34" i="10"/>
  <c r="H34" i="10"/>
  <c r="J34" i="10"/>
  <c r="J10" i="10"/>
  <c r="K10" i="10" s="1"/>
  <c r="J11" i="10"/>
  <c r="F11" i="10"/>
  <c r="H10" i="10"/>
  <c r="I10" i="10" s="1"/>
  <c r="F10" i="10"/>
  <c r="G10" i="10" s="1"/>
  <c r="K43" i="10"/>
  <c r="K44" i="10" s="1"/>
  <c r="K45" i="10" s="1"/>
  <c r="K46" i="10" s="1"/>
  <c r="K47" i="10" s="1"/>
  <c r="G43" i="10"/>
  <c r="G44" i="10" s="1"/>
  <c r="H11" i="10"/>
  <c r="K11" i="10" l="1"/>
  <c r="G11" i="10"/>
  <c r="G12" i="10" s="1"/>
  <c r="G13" i="10" s="1"/>
  <c r="G14" i="10" s="1"/>
  <c r="G15" i="10" s="1"/>
  <c r="G16" i="10" s="1"/>
  <c r="G17" i="10" s="1"/>
  <c r="G18" i="10" s="1"/>
  <c r="G19" i="10" s="1"/>
  <c r="G20" i="10" s="1"/>
  <c r="G21" i="10" s="1"/>
  <c r="G22" i="10" s="1"/>
  <c r="G23" i="10" s="1"/>
  <c r="G24" i="10" s="1"/>
  <c r="G25" i="10" s="1"/>
  <c r="G26" i="10" s="1"/>
  <c r="G27" i="10" s="1"/>
  <c r="G45" i="10"/>
  <c r="I11" i="10"/>
  <c r="G28" i="10" l="1"/>
  <c r="G29" i="10" s="1"/>
  <c r="G30" i="10" s="1"/>
  <c r="G31" i="10" s="1"/>
  <c r="G32" i="10" s="1"/>
  <c r="G33" i="10" s="1"/>
  <c r="G34" i="10" s="1"/>
  <c r="G35" i="10" s="1"/>
  <c r="G46" i="10"/>
  <c r="G47" i="10" s="1"/>
  <c r="I12" i="10"/>
  <c r="I13" i="10" s="1"/>
  <c r="I14" i="10" s="1"/>
  <c r="I15" i="10" s="1"/>
  <c r="I16" i="10" s="1"/>
  <c r="I17" i="10" s="1"/>
  <c r="I18" i="10" s="1"/>
  <c r="I19" i="10" s="1"/>
  <c r="I20" i="10" s="1"/>
  <c r="I21" i="10" s="1"/>
  <c r="I22" i="10" s="1"/>
  <c r="I23" i="10" s="1"/>
  <c r="I24" i="10" s="1"/>
  <c r="I25" i="10" s="1"/>
  <c r="I26" i="10" s="1"/>
  <c r="I27" i="10" s="1"/>
  <c r="K12" i="10"/>
  <c r="K13" i="10" s="1"/>
  <c r="K14" i="10" s="1"/>
  <c r="K15" i="10" s="1"/>
  <c r="K16" i="10" s="1"/>
  <c r="K17" i="10" s="1"/>
  <c r="K18" i="10" s="1"/>
  <c r="K19" i="10" s="1"/>
  <c r="K20" i="10" s="1"/>
  <c r="K21" i="10" s="1"/>
  <c r="K22" i="10" s="1"/>
  <c r="K23" i="10" s="1"/>
  <c r="K24" i="10" s="1"/>
  <c r="K25" i="10" s="1"/>
  <c r="K26" i="10" s="1"/>
  <c r="K27" i="10" s="1"/>
  <c r="K28" i="10" l="1"/>
  <c r="K29" i="10" s="1"/>
  <c r="K30" i="10" s="1"/>
  <c r="K31" i="10" s="1"/>
  <c r="K32" i="10" s="1"/>
  <c r="K33" i="10" s="1"/>
  <c r="K34" i="10" s="1"/>
  <c r="K35" i="10" s="1"/>
  <c r="I28" i="10"/>
  <c r="I29" i="10" s="1"/>
  <c r="I30" i="10" s="1"/>
  <c r="I31" i="10" s="1"/>
  <c r="I32" i="10" s="1"/>
  <c r="I33" i="10" s="1"/>
  <c r="I34" i="10" s="1"/>
  <c r="I35" i="10" s="1"/>
</calcChain>
</file>

<file path=xl/sharedStrings.xml><?xml version="1.0" encoding="utf-8"?>
<sst xmlns="http://schemas.openxmlformats.org/spreadsheetml/2006/main" count="256" uniqueCount="118">
  <si>
    <t>P2O5</t>
  </si>
  <si>
    <t>Betrieb:</t>
  </si>
  <si>
    <t>Jahr:</t>
  </si>
  <si>
    <t>Nverf</t>
  </si>
  <si>
    <t>Datum</t>
  </si>
  <si>
    <t>Düngername/-art</t>
  </si>
  <si>
    <t>Gehalt %</t>
  </si>
  <si>
    <t>Reinnährstoffe kg</t>
  </si>
  <si>
    <t>Saldo kg</t>
  </si>
  <si>
    <t>Menge
kg</t>
  </si>
  <si>
    <t>Übertrag Saldo von 1. Seite</t>
  </si>
  <si>
    <t>Betriebsnr.</t>
  </si>
  <si>
    <t>Betrieb</t>
  </si>
  <si>
    <t>Kalenderjahr</t>
  </si>
  <si>
    <t>Abgeschlossene Bilanz:Einsetzbare Reinnährstoffe mit Fehlerbereich von 10 % des Gesamtbedarfs und Bodenprobenkorrektur 1)</t>
  </si>
  <si>
    <t>Hofdünger füssig und Stapelmist</t>
  </si>
  <si>
    <t>Nges</t>
  </si>
  <si>
    <t xml:space="preserve">Anteil </t>
  </si>
  <si>
    <t>Übertrag Grunddüngung Winterkulturen</t>
  </si>
  <si>
    <t>Parzelle &amp; Kultur</t>
  </si>
  <si>
    <t>Seite 2 Journal Düngemitteleinsatz</t>
  </si>
  <si>
    <t>Journal Futtereinsatz</t>
  </si>
  <si>
    <t>1.1.</t>
  </si>
  <si>
    <t>Menge dt</t>
  </si>
  <si>
    <t>TS</t>
  </si>
  <si>
    <t>Summe</t>
  </si>
  <si>
    <t>Saldo Milchviehfutter 14</t>
  </si>
  <si>
    <t>FS</t>
  </si>
  <si>
    <t>Zusammenzug Kraftfutterkäufe</t>
  </si>
  <si>
    <t>Schlussaldo Kraftfutter</t>
  </si>
  <si>
    <t>Total</t>
  </si>
  <si>
    <t>Beispiele</t>
  </si>
  <si>
    <t>Einsatz der übrigen Dünger (Handelsdünger, Kompost, Ricokalk, Vergärungsprodukte usw.)</t>
  </si>
  <si>
    <t>Summe Nährstoffe</t>
  </si>
  <si>
    <t>Seite, Weide 5 ha</t>
  </si>
  <si>
    <t>Halde: WG 3 ha</t>
  </si>
  <si>
    <t>Matte, Moos, Hoger: WW, TR, 5 ha</t>
  </si>
  <si>
    <t>Nitroplus</t>
  </si>
  <si>
    <t>AMS 27%</t>
  </si>
  <si>
    <t>AMS 27.5%</t>
  </si>
  <si>
    <t>Verkauf Silomais</t>
  </si>
  <si>
    <t>Silomais an Schweine</t>
  </si>
  <si>
    <t>Raufutterverzehrer</t>
  </si>
  <si>
    <t>Andere Tiere</t>
  </si>
  <si>
    <t>1= Grundfutter  2= Kraftfutter       3= Grundfutter an Nichtraufutter-verzehrer (Schweine etc)</t>
  </si>
  <si>
    <t>Stickstoff</t>
  </si>
  <si>
    <t>Phosphor</t>
  </si>
  <si>
    <t>Menge</t>
  </si>
  <si>
    <t>Einsatz der übrigen Dünger (Handelsdünger, Kompost, Vergärungsprodukte, Ricokalk, usw.)</t>
  </si>
  <si>
    <t>Kontrolle des Düngemitteleinsatzes: Fortsetzung Saldoblatt</t>
  </si>
  <si>
    <t>Einsatz der übrigen Dünger (Handelsdünger, Kompost, Ricokalk, Vergärungsprodukte, usw.)</t>
  </si>
  <si>
    <t>Grundfutter dt TS</t>
  </si>
  <si>
    <t>Kraftfutter dt FS</t>
  </si>
  <si>
    <t>dt TS</t>
  </si>
  <si>
    <t>dt FS</t>
  </si>
  <si>
    <t>Total eingetragene Düngemittel im Düngerjournal, in kg Reinnährstoffe</t>
  </si>
  <si>
    <t>7 Kompost (keine Korrektur nach OAF).</t>
  </si>
  <si>
    <t>Hofdünger Vollmist: Pouletmist, Tiefstreumist</t>
  </si>
  <si>
    <t>ZR Schnitzel</t>
  </si>
  <si>
    <t>Mais</t>
  </si>
  <si>
    <t>Heu</t>
  </si>
  <si>
    <t xml:space="preserve">Betrieb </t>
  </si>
  <si>
    <t>Futter</t>
  </si>
  <si>
    <t>TS-Gehalt</t>
  </si>
  <si>
    <t>Emd</t>
  </si>
  <si>
    <t>Grassilage</t>
  </si>
  <si>
    <t>Anteil offene Ackerfläche gemäss Suissebilanz eintragen, damit  Ausnutzungsgrad angepasst wird:</t>
  </si>
  <si>
    <t>Betriebsnummer</t>
  </si>
  <si>
    <t>Zukauf=positive Zahlen, Verkauf=negative Zahlen</t>
  </si>
  <si>
    <t>Menge
gestreut
dt</t>
  </si>
  <si>
    <t>Menge
dt</t>
  </si>
  <si>
    <t>Übertrag auf 2. Seite</t>
  </si>
  <si>
    <t>Eingetragene Mengen = Werte aus der berechneten Bilanz 2014 (Planwerte) !</t>
  </si>
  <si>
    <t>Nährstoffe gemäss Hoduflu</t>
  </si>
  <si>
    <t xml:space="preserve">Hofdünger Zu- und Wegfuhr </t>
  </si>
  <si>
    <t>P-Übertrag aus Kompost, Kalkdünger oder von den Herbstkulturen vom Vorjahr</t>
  </si>
  <si>
    <t xml:space="preserve">Das Düngereinsatzjournal dient der übersichtlichen Aufzeichnung und Kontrolle aller Dünger. Der Richtwert für die  maximale Nährstoffmenge kann in der Abschlussbilanz noch ändern. Bei Unsicherheiten ist dieser Wert gegen Jahresende nochmals zu Überprüfen.   Bei Angabe von Kultur und Parzelle sind keine weiteren Aufzeichnungen für die Düngung nötig. Das Total der eingesetzten Nährstroffe wird in die abgeschlossene Kontrollbilanz eingetragen. </t>
  </si>
  <si>
    <t>1= übr.Grundfutter  2= Kraftfutter 3= übr. Grundfutter an Nichtrau-futter-verzehrer (Schweine..)</t>
  </si>
  <si>
    <t>Wiesenfutter</t>
  </si>
  <si>
    <t>Übrige Grundfutter</t>
  </si>
  <si>
    <t>Jahr</t>
  </si>
  <si>
    <t>3 Jahres-schnitt</t>
  </si>
  <si>
    <t>Richtwert nach Planbilanz für Kraftfutter und übrige Grundfutter</t>
  </si>
  <si>
    <t>Sonnseite</t>
  </si>
  <si>
    <t xml:space="preserve">Kompost </t>
  </si>
  <si>
    <t>PC- Journal Düngemitteleinsatz für Excel</t>
  </si>
  <si>
    <t>Richtwert, verbleibender Saldo (für übrige Dünger)</t>
  </si>
  <si>
    <t>Total Nährstoffe</t>
  </si>
  <si>
    <t xml:space="preserve"> Eintrag fixe Mengen Hofdünger</t>
  </si>
  <si>
    <t>Vergärungsprodukte flüssig: 1 Gärgülle, 2 Gärdünngülle, 4 Gärgut, 5 flüssiges Gärgut. *</t>
  </si>
  <si>
    <t>Vergärungsprodukte fest: 3 Gärmist, 6 Gärgut fest (keine Korrektur nach OAF)*</t>
  </si>
  <si>
    <t>*Auch Analysen-wert N-Verf gem HODUFLU</t>
  </si>
  <si>
    <r>
      <t xml:space="preserve">Beispiele: </t>
    </r>
    <r>
      <rPr>
        <i/>
        <sz val="10"/>
        <rFont val="Arial"/>
        <family val="2"/>
      </rPr>
      <t>Wir empfehlen grundsätzlich, die Düngermenge aufzusummieren, damit das Total Ende Jahr in die Abschlussbilanz übertragen werden kann</t>
    </r>
  </si>
  <si>
    <t>Übertrag Total auf 2. Seite</t>
  </si>
  <si>
    <t>Übertrag Total von 1. Seite</t>
  </si>
  <si>
    <t>Menge und Nährstoffe gemäss Hoduflu</t>
  </si>
  <si>
    <t xml:space="preserve">Menge  </t>
  </si>
  <si>
    <t>m3, dt, t</t>
  </si>
  <si>
    <t>N. Ausnutzung</t>
  </si>
  <si>
    <t>kg</t>
  </si>
  <si>
    <t xml:space="preserve">Menge </t>
  </si>
  <si>
    <t>kg, dt, t, m3</t>
  </si>
  <si>
    <t>Düngemitteleinsatzjournal</t>
  </si>
  <si>
    <t>Eingetragene Mengen = Werte aus der berechneten Bilanz Vorjahr (Planwerte) !</t>
  </si>
  <si>
    <r>
      <t xml:space="preserve">Richtwert  für den  Einsatz Reinnährstoffe nach Planbilanz 
</t>
    </r>
    <r>
      <rPr>
        <sz val="12"/>
        <color theme="1"/>
        <rFont val="Arial"/>
        <family val="2"/>
      </rPr>
      <t>(Achtung, Überdüngung in Abschlussbilanz führt zu Sanktionen)</t>
    </r>
  </si>
  <si>
    <r>
      <t xml:space="preserve">Saldo nach Zu- und Wegfuhr von Hofdüngern = </t>
    </r>
    <r>
      <rPr>
        <b/>
        <u/>
        <sz val="12"/>
        <rFont val="Arial"/>
        <family val="2"/>
      </rPr>
      <t>Richtwert</t>
    </r>
    <r>
      <rPr>
        <b/>
        <sz val="12"/>
        <rFont val="Arial"/>
        <family val="2"/>
      </rPr>
      <t xml:space="preserve"> für den zusätzlichen Einsatz der übrigen Dünger</t>
    </r>
  </si>
  <si>
    <r>
      <t xml:space="preserve">Einsatz der übrigen Dünger </t>
    </r>
    <r>
      <rPr>
        <sz val="12"/>
        <rFont val="Arial"/>
        <family val="2"/>
      </rPr>
      <t>(Handelsdünger, Kompost, Vergärungsprodukte, Ricokalk, usw.)</t>
    </r>
  </si>
  <si>
    <r>
      <t xml:space="preserve">Einsatz der übrigen Dünger </t>
    </r>
    <r>
      <rPr>
        <sz val="12"/>
        <rFont val="Arial"/>
        <family val="2"/>
      </rPr>
      <t>(Handelsdünger, Kompost, Ricokalk, Vergärungsprodukte, usw.)</t>
    </r>
  </si>
  <si>
    <t>übrige Grundfutter dt TS</t>
  </si>
  <si>
    <t xml:space="preserve">Hier eintragen: 
Einsatz Kraftfutter bei Raufutterverzehrern sowie Einsatz und Zu-und Verkauf übrige Grundfutter bei GMF </t>
  </si>
  <si>
    <t xml:space="preserve">Einsatz Kraftfutter bei Raufutterverzehrern sowie Einsatz sowie Zu-und Verkauf übrige Grundfutter bei GMF </t>
  </si>
  <si>
    <t>TS-Gehalt %</t>
  </si>
  <si>
    <t>Raufutterzu/verkauf: Berechnen des 3-Jahresdurchschnitts für Zu- und Verkauf von Grundfutter</t>
  </si>
  <si>
    <r>
      <t xml:space="preserve">Richtwert für den  Einsatz Reinnährstoffe nach Planbilanz 
</t>
    </r>
    <r>
      <rPr>
        <sz val="12"/>
        <rFont val="Arial"/>
        <family val="2"/>
      </rPr>
      <t>(Achtung, Überdüngung in Abschlussbilanz führt zu Sanktionen)</t>
    </r>
  </si>
  <si>
    <t>Umrechnungshilfe Nges nach Nverf für organische Dünger</t>
  </si>
  <si>
    <r>
      <rPr>
        <b/>
        <sz val="12"/>
        <rFont val="Arial"/>
        <family val="2"/>
      </rPr>
      <t xml:space="preserve">Düngereinsatzjournal: 
</t>
    </r>
    <r>
      <rPr>
        <sz val="12"/>
        <rFont val="Arial"/>
        <family val="2"/>
      </rPr>
      <t>Zu- und Wegfuhr organische Dünger, Stickstoff muss in die Verfügbare Form umgerechnet werden (siehe Umrechnungshilfe)</t>
    </r>
  </si>
  <si>
    <r>
      <t xml:space="preserve">Richtwert für den Einsatz Reinnährstoffe nach Planbilanz 
</t>
    </r>
    <r>
      <rPr>
        <sz val="12"/>
        <color theme="1"/>
        <rFont val="Arial"/>
        <family val="2"/>
      </rPr>
      <t>(Achtung, Überdüngung in Abschlussbilanz führt zu Sanktionen)</t>
    </r>
  </si>
  <si>
    <r>
      <t xml:space="preserve">Saldo nach Zu- und Wegfuhr von Hofdüngern = </t>
    </r>
    <r>
      <rPr>
        <b/>
        <i/>
        <u/>
        <sz val="12"/>
        <rFont val="Arial"/>
        <family val="2"/>
      </rPr>
      <t>Richtwert</t>
    </r>
    <r>
      <rPr>
        <b/>
        <i/>
        <sz val="12"/>
        <rFont val="Arial"/>
        <family val="2"/>
      </rPr>
      <t xml:space="preserve"> für den zusätzlichen Einsatz der übrigen Dünger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</si>
</sst>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quot;kg P2O5&quot;"/>
    <numFmt numFmtId="165" formatCode="0\ &quot;kg Nverf&quot;"/>
    <numFmt numFmtId="166" formatCode="0\ &quot;kg heu&quot;"/>
    <numFmt numFmtId="167" formatCode="0\ &quot;dt TS&quot;"/>
    <numFmt numFmtId="168" formatCode="0\ &quot;dt FS&quot;"/>
    <numFmt numFmtId="169" formatCode="0.0\ &quot;dt&quot;"/>
    <numFmt numFmtId="170" formatCode="0.0\ "/>
    <numFmt numFmtId="171" formatCode="0.0%"/>
    <numFmt numFmtId="172" formatCode="0.0"/>
  </numFmts>
  <fonts count="33">
    <font>
      <sz val="10"/>
      <name val="Arial"/>
    </font>
    <font>
      <sz val="10"/>
      <name val="Arial"/>
      <family val="2"/>
    </font>
    <font>
      <sz val="8"/>
      <name val="Arial"/>
      <family val="2"/>
    </font>
    <font>
      <b/>
      <sz val="10"/>
      <name val="Arial"/>
      <family val="2"/>
    </font>
    <font>
      <b/>
      <sz val="14"/>
      <name val="Arial"/>
      <family val="2"/>
    </font>
    <font>
      <sz val="14"/>
      <name val="Arial"/>
      <family val="2"/>
    </font>
    <font>
      <sz val="12"/>
      <name val="Arial"/>
      <family val="2"/>
    </font>
    <font>
      <sz val="10"/>
      <name val="Geneva"/>
    </font>
    <font>
      <sz val="9"/>
      <name val="Arial"/>
      <family val="2"/>
    </font>
    <font>
      <sz val="14"/>
      <name val="Helvetica"/>
    </font>
    <font>
      <sz val="9"/>
      <name val="Helvetica"/>
    </font>
    <font>
      <sz val="26"/>
      <name val="Dom Casual"/>
    </font>
    <font>
      <b/>
      <sz val="14"/>
      <name val="Arial"/>
      <family val="2"/>
    </font>
    <font>
      <b/>
      <sz val="12"/>
      <name val="Arial"/>
      <family val="2"/>
    </font>
    <font>
      <sz val="9"/>
      <color theme="0"/>
      <name val="Arial"/>
      <family val="2"/>
    </font>
    <font>
      <i/>
      <sz val="10"/>
      <name val="Arial"/>
      <family val="2"/>
    </font>
    <font>
      <b/>
      <i/>
      <sz val="16"/>
      <name val="Arial"/>
      <family val="2"/>
    </font>
    <font>
      <b/>
      <sz val="12"/>
      <color theme="1"/>
      <name val="Arial"/>
      <family val="2"/>
    </font>
    <font>
      <i/>
      <sz val="11"/>
      <name val="Arial"/>
      <family val="2"/>
    </font>
    <font>
      <sz val="11"/>
      <name val="Arial"/>
      <family val="2"/>
    </font>
    <font>
      <sz val="12"/>
      <color theme="0"/>
      <name val="Arial"/>
      <family val="2"/>
    </font>
    <font>
      <i/>
      <sz val="9"/>
      <name val="Arial Narrow"/>
      <family val="2"/>
    </font>
    <font>
      <sz val="12"/>
      <color theme="1"/>
      <name val="Arial"/>
      <family val="2"/>
    </font>
    <font>
      <b/>
      <sz val="13"/>
      <name val="Arial"/>
      <family val="2"/>
    </font>
    <font>
      <i/>
      <sz val="12"/>
      <name val="Arial"/>
      <family val="2"/>
    </font>
    <font>
      <b/>
      <u/>
      <sz val="12"/>
      <name val="Arial"/>
      <family val="2"/>
    </font>
    <font>
      <b/>
      <i/>
      <sz val="14"/>
      <name val="Arial"/>
      <family val="2"/>
    </font>
    <font>
      <b/>
      <sz val="11"/>
      <name val="Arial"/>
      <family val="2"/>
    </font>
    <font>
      <b/>
      <i/>
      <sz val="12"/>
      <name val="Arial"/>
      <family val="2"/>
    </font>
    <font>
      <b/>
      <i/>
      <sz val="9"/>
      <name val="Arial"/>
      <family val="2"/>
    </font>
    <font>
      <b/>
      <sz val="9"/>
      <name val="Arial"/>
      <family val="2"/>
    </font>
    <font>
      <i/>
      <sz val="9"/>
      <name val="Arial"/>
      <family val="2"/>
    </font>
    <font>
      <b/>
      <i/>
      <u/>
      <sz val="12"/>
      <name val="Arial"/>
      <family val="2"/>
    </font>
  </fonts>
  <fills count="9">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CECFF"/>
        <bgColor indexed="64"/>
      </patternFill>
    </fill>
    <fill>
      <patternFill patternType="solid">
        <fgColor theme="9" tint="0.79998168889431442"/>
        <bgColor indexed="64"/>
      </patternFill>
    </fill>
  </fills>
  <borders count="85">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medium">
        <color auto="1"/>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s>
  <cellStyleXfs count="9">
    <xf numFmtId="0" fontId="0" fillId="0" borderId="0"/>
    <xf numFmtId="0" fontId="9" fillId="0" borderId="0"/>
    <xf numFmtId="0" fontId="10" fillId="0" borderId="0">
      <protection locked="0"/>
    </xf>
    <xf numFmtId="0" fontId="11" fillId="0" borderId="0"/>
    <xf numFmtId="9" fontId="1" fillId="0" borderId="0" applyFont="0" applyFill="0" applyBorder="0" applyAlignment="0" applyProtection="0"/>
    <xf numFmtId="0" fontId="7" fillId="0" borderId="0"/>
    <xf numFmtId="0" fontId="12" fillId="0" borderId="0"/>
    <xf numFmtId="0" fontId="13" fillId="0" borderId="0"/>
    <xf numFmtId="0" fontId="1" fillId="0" borderId="0"/>
  </cellStyleXfs>
  <cellXfs count="526">
    <xf numFmtId="0" fontId="0" fillId="0" borderId="0" xfId="0"/>
    <xf numFmtId="0" fontId="0" fillId="0" borderId="0" xfId="0" applyProtection="1"/>
    <xf numFmtId="0" fontId="8" fillId="0" borderId="0" xfId="5" applyFont="1" applyAlignment="1" applyProtection="1">
      <alignment vertical="center"/>
    </xf>
    <xf numFmtId="0" fontId="8" fillId="0" borderId="0" xfId="5" applyFont="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center"/>
    </xf>
    <xf numFmtId="0" fontId="8" fillId="0" borderId="0" xfId="5" applyFont="1" applyFill="1" applyBorder="1" applyAlignment="1" applyProtection="1">
      <alignment vertical="center"/>
    </xf>
    <xf numFmtId="0" fontId="0" fillId="0" borderId="0" xfId="0" applyFill="1" applyProtection="1"/>
    <xf numFmtId="0" fontId="1" fillId="0" borderId="0" xfId="0" applyNumberFormat="1" applyFont="1" applyFill="1" applyBorder="1" applyAlignment="1" applyProtection="1">
      <alignment vertical="center"/>
    </xf>
    <xf numFmtId="0" fontId="1" fillId="2" borderId="0" xfId="0" applyNumberFormat="1" applyFont="1" applyFill="1" applyBorder="1" applyAlignment="1" applyProtection="1">
      <alignment vertical="center"/>
      <protection locked="0"/>
    </xf>
    <xf numFmtId="0" fontId="1" fillId="0" borderId="0" xfId="5" applyFont="1" applyBorder="1" applyAlignment="1" applyProtection="1">
      <alignment vertical="center"/>
    </xf>
    <xf numFmtId="0" fontId="8" fillId="0" borderId="0" xfId="5" applyFont="1" applyFill="1" applyAlignment="1" applyProtection="1">
      <alignment vertical="center"/>
    </xf>
    <xf numFmtId="0" fontId="1" fillId="0" borderId="0" xfId="5" applyFont="1" applyFill="1" applyBorder="1" applyAlignment="1" applyProtection="1">
      <alignment vertical="center"/>
    </xf>
    <xf numFmtId="0" fontId="2" fillId="0" borderId="0" xfId="0" applyFont="1" applyFill="1" applyBorder="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166" fontId="13" fillId="0" borderId="0" xfId="0" applyNumberFormat="1" applyFont="1" applyAlignment="1" applyProtection="1">
      <alignment horizontal="center" vertical="center"/>
    </xf>
    <xf numFmtId="0" fontId="13" fillId="0" borderId="0" xfId="0" applyFont="1" applyFill="1" applyAlignment="1" applyProtection="1">
      <alignment horizontal="center" vertical="center"/>
    </xf>
    <xf numFmtId="0" fontId="13" fillId="0" borderId="26" xfId="0" applyFont="1" applyBorder="1" applyAlignment="1" applyProtection="1">
      <alignment horizontal="left" vertical="center"/>
    </xf>
    <xf numFmtId="0" fontId="6" fillId="0" borderId="0" xfId="0" applyFont="1" applyAlignment="1" applyProtection="1">
      <alignment horizontal="center" vertical="center"/>
    </xf>
    <xf numFmtId="0" fontId="6" fillId="0" borderId="7" xfId="0" applyFont="1" applyBorder="1" applyAlignment="1" applyProtection="1">
      <alignment horizontal="center" vertical="center"/>
    </xf>
    <xf numFmtId="167" fontId="6" fillId="0" borderId="23" xfId="0" applyNumberFormat="1" applyFont="1" applyFill="1" applyBorder="1" applyAlignment="1" applyProtection="1">
      <alignment horizontal="center" vertical="center"/>
    </xf>
    <xf numFmtId="167" fontId="13" fillId="0" borderId="8" xfId="0" applyNumberFormat="1" applyFont="1" applyFill="1" applyBorder="1" applyAlignment="1" applyProtection="1">
      <alignment horizontal="center" vertical="center"/>
    </xf>
    <xf numFmtId="167" fontId="6" fillId="0" borderId="14" xfId="0" applyNumberFormat="1" applyFont="1" applyFill="1" applyBorder="1" applyAlignment="1" applyProtection="1">
      <alignment horizontal="center" vertical="center"/>
    </xf>
    <xf numFmtId="167" fontId="13" fillId="0" borderId="12" xfId="0" applyNumberFormat="1" applyFont="1" applyFill="1" applyBorder="1" applyAlignment="1" applyProtection="1">
      <alignment horizontal="center" vertical="center"/>
    </xf>
    <xf numFmtId="0" fontId="6" fillId="0" borderId="0" xfId="0" applyFont="1" applyFill="1" applyAlignment="1" applyProtection="1">
      <alignment horizontal="center" vertical="center"/>
    </xf>
    <xf numFmtId="166" fontId="6" fillId="0" borderId="0" xfId="0" applyNumberFormat="1" applyFont="1" applyFill="1" applyAlignment="1" applyProtection="1">
      <alignment horizontal="center" vertical="center"/>
    </xf>
    <xf numFmtId="166" fontId="6" fillId="0" borderId="0" xfId="0" applyNumberFormat="1" applyFont="1" applyAlignment="1" applyProtection="1">
      <alignment horizontal="center" vertical="center"/>
    </xf>
    <xf numFmtId="0" fontId="6" fillId="6" borderId="56" xfId="0" applyFont="1" applyFill="1" applyBorder="1" applyAlignment="1" applyProtection="1">
      <alignment horizontal="center" vertical="center"/>
      <protection locked="0"/>
    </xf>
    <xf numFmtId="9" fontId="6" fillId="6" borderId="23" xfId="4" applyFont="1" applyFill="1" applyBorder="1" applyAlignment="1" applyProtection="1">
      <alignment horizontal="center" vertical="center"/>
      <protection locked="0"/>
    </xf>
    <xf numFmtId="168" fontId="6" fillId="6" borderId="23" xfId="0" applyNumberFormat="1" applyFont="1" applyFill="1" applyBorder="1" applyAlignment="1" applyProtection="1">
      <alignment horizontal="center" vertical="center"/>
      <protection locked="0"/>
    </xf>
    <xf numFmtId="168" fontId="6" fillId="6" borderId="14" xfId="0" applyNumberFormat="1"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1" fillId="0" borderId="0" xfId="0" applyFont="1" applyBorder="1" applyProtection="1"/>
    <xf numFmtId="0" fontId="1" fillId="0" borderId="0" xfId="5" applyFont="1" applyAlignment="1" applyProtection="1">
      <alignment vertical="center"/>
    </xf>
    <xf numFmtId="0" fontId="1" fillId="0" borderId="0" xfId="0" applyFont="1" applyProtection="1"/>
    <xf numFmtId="0" fontId="1" fillId="0" borderId="0" xfId="5" applyFont="1" applyAlignment="1" applyProtection="1">
      <alignment horizontal="left" vertical="center"/>
    </xf>
    <xf numFmtId="0" fontId="16" fillId="2" borderId="0" xfId="5" applyFont="1" applyFill="1" applyAlignment="1" applyProtection="1">
      <alignment vertical="center"/>
      <protection locked="0"/>
    </xf>
    <xf numFmtId="0" fontId="1" fillId="0" borderId="0" xfId="0" applyFont="1" applyFill="1" applyAlignment="1" applyProtection="1">
      <alignment horizontal="right" vertical="center"/>
    </xf>
    <xf numFmtId="0" fontId="1" fillId="0" borderId="0" xfId="5" applyFont="1" applyBorder="1" applyAlignment="1" applyProtection="1">
      <alignment horizontal="left" vertical="center"/>
    </xf>
    <xf numFmtId="0" fontId="6" fillId="0" borderId="2" xfId="5" applyFont="1" applyBorder="1" applyAlignment="1" applyProtection="1">
      <alignment vertical="center"/>
    </xf>
    <xf numFmtId="0" fontId="6" fillId="0" borderId="1" xfId="5" applyFont="1" applyBorder="1" applyAlignment="1" applyProtection="1">
      <alignment horizontal="left" vertical="center"/>
    </xf>
    <xf numFmtId="0" fontId="1" fillId="0" borderId="1" xfId="5" applyFont="1" applyBorder="1" applyAlignment="1" applyProtection="1">
      <alignment vertical="center"/>
    </xf>
    <xf numFmtId="0" fontId="1" fillId="0" borderId="24" xfId="5" applyFont="1" applyBorder="1" applyAlignment="1" applyProtection="1">
      <alignment vertical="center"/>
    </xf>
    <xf numFmtId="0" fontId="1" fillId="0" borderId="6" xfId="5" applyFont="1" applyBorder="1" applyAlignment="1" applyProtection="1">
      <alignment horizontal="center" vertical="center"/>
    </xf>
    <xf numFmtId="0" fontId="1" fillId="2" borderId="23" xfId="5" applyFont="1" applyFill="1" applyBorder="1" applyAlignment="1" applyProtection="1">
      <alignment horizontal="center" vertical="center"/>
      <protection locked="0"/>
    </xf>
    <xf numFmtId="1" fontId="3" fillId="0" borderId="29" xfId="5" applyNumberFormat="1" applyFont="1" applyBorder="1" applyAlignment="1" applyProtection="1">
      <alignment horizontal="center" vertical="center"/>
    </xf>
    <xf numFmtId="0" fontId="1" fillId="0" borderId="10" xfId="5" applyFont="1" applyBorder="1" applyAlignment="1" applyProtection="1">
      <alignment vertical="center"/>
    </xf>
    <xf numFmtId="0" fontId="1" fillId="0" borderId="10" xfId="5" applyFont="1" applyBorder="1" applyAlignment="1" applyProtection="1">
      <alignment horizontal="left" vertical="center"/>
    </xf>
    <xf numFmtId="0" fontId="3" fillId="0" borderId="10" xfId="5" applyFont="1" applyBorder="1" applyAlignment="1" applyProtection="1">
      <alignment vertical="center"/>
    </xf>
    <xf numFmtId="0" fontId="3" fillId="0" borderId="1" xfId="5" applyFont="1" applyBorder="1" applyAlignment="1" applyProtection="1">
      <alignment vertical="center"/>
    </xf>
    <xf numFmtId="0" fontId="3" fillId="0" borderId="24" xfId="5" applyFont="1" applyBorder="1" applyAlignment="1" applyProtection="1">
      <alignment vertical="center"/>
    </xf>
    <xf numFmtId="0" fontId="1" fillId="0" borderId="25" xfId="5" applyFont="1" applyBorder="1" applyAlignment="1" applyProtection="1">
      <alignment horizontal="center" vertical="center"/>
    </xf>
    <xf numFmtId="0" fontId="3" fillId="0" borderId="5" xfId="5" applyFont="1" applyBorder="1" applyAlignment="1" applyProtection="1">
      <alignment horizontal="center" vertical="center"/>
    </xf>
    <xf numFmtId="0" fontId="3" fillId="0" borderId="6" xfId="5" applyFont="1" applyBorder="1" applyAlignment="1" applyProtection="1">
      <alignment horizontal="center" vertical="center"/>
    </xf>
    <xf numFmtId="0" fontId="1" fillId="3" borderId="23" xfId="5" applyFont="1" applyFill="1" applyBorder="1" applyAlignment="1" applyProtection="1">
      <alignment horizontal="center" vertical="center"/>
    </xf>
    <xf numFmtId="0" fontId="1" fillId="0" borderId="23" xfId="5" applyFont="1" applyBorder="1" applyAlignment="1" applyProtection="1">
      <alignment horizontal="center" vertical="center"/>
    </xf>
    <xf numFmtId="0" fontId="1" fillId="0" borderId="8" xfId="5" applyFont="1" applyBorder="1" applyAlignment="1" applyProtection="1">
      <alignment horizontal="center" vertical="center"/>
    </xf>
    <xf numFmtId="1" fontId="1" fillId="0" borderId="7" xfId="5" applyNumberFormat="1" applyFont="1" applyBorder="1" applyAlignment="1" applyProtection="1">
      <alignment horizontal="center" vertical="center"/>
    </xf>
    <xf numFmtId="14" fontId="2" fillId="2" borderId="7" xfId="5" applyNumberFormat="1" applyFont="1" applyFill="1" applyBorder="1" applyAlignment="1" applyProtection="1">
      <alignment horizontal="center" vertical="center"/>
      <protection locked="0"/>
    </xf>
    <xf numFmtId="0" fontId="1" fillId="2" borderId="41" xfId="5" applyFont="1" applyFill="1" applyBorder="1" applyAlignment="1" applyProtection="1">
      <alignment horizontal="left" vertical="center"/>
      <protection locked="0"/>
    </xf>
    <xf numFmtId="0" fontId="1" fillId="2" borderId="23" xfId="5" applyFont="1" applyFill="1" applyBorder="1" applyAlignment="1" applyProtection="1">
      <alignment vertical="center"/>
      <protection locked="0"/>
    </xf>
    <xf numFmtId="169" fontId="1" fillId="2" borderId="23" xfId="5" applyNumberFormat="1" applyFont="1" applyFill="1" applyBorder="1" applyAlignment="1" applyProtection="1">
      <alignment horizontal="center" vertical="center"/>
      <protection locked="0"/>
    </xf>
    <xf numFmtId="0" fontId="1" fillId="2" borderId="7" xfId="5" applyFont="1" applyFill="1" applyBorder="1" applyAlignment="1" applyProtection="1">
      <alignment horizontal="center" vertical="center"/>
      <protection locked="0"/>
    </xf>
    <xf numFmtId="0" fontId="1" fillId="2" borderId="16" xfId="5" applyFont="1" applyFill="1" applyBorder="1" applyAlignment="1" applyProtection="1">
      <alignment horizontal="center" vertical="center"/>
      <protection locked="0"/>
    </xf>
    <xf numFmtId="0" fontId="1" fillId="2" borderId="42" xfId="5" applyFont="1" applyFill="1" applyBorder="1" applyAlignment="1" applyProtection="1">
      <alignment horizontal="left" vertical="center"/>
      <protection locked="0"/>
    </xf>
    <xf numFmtId="0" fontId="1" fillId="2" borderId="14" xfId="5" applyFont="1" applyFill="1" applyBorder="1" applyAlignment="1" applyProtection="1">
      <alignment vertical="center"/>
      <protection locked="0"/>
    </xf>
    <xf numFmtId="0" fontId="1" fillId="2" borderId="14" xfId="5" applyFont="1" applyFill="1" applyBorder="1" applyAlignment="1" applyProtection="1">
      <alignment horizontal="center" vertical="center"/>
      <protection locked="0"/>
    </xf>
    <xf numFmtId="0" fontId="1" fillId="0" borderId="28" xfId="5" applyFont="1" applyBorder="1" applyAlignment="1" applyProtection="1">
      <alignment vertical="center"/>
    </xf>
    <xf numFmtId="0" fontId="1" fillId="0" borderId="29" xfId="5" applyFont="1" applyBorder="1" applyAlignment="1" applyProtection="1">
      <alignment horizontal="left" vertical="center"/>
    </xf>
    <xf numFmtId="0" fontId="1" fillId="0" borderId="29" xfId="5" applyFont="1" applyBorder="1" applyAlignment="1" applyProtection="1">
      <alignment vertical="center"/>
    </xf>
    <xf numFmtId="0" fontId="6" fillId="0" borderId="30" xfId="5" applyFont="1" applyBorder="1" applyAlignment="1" applyProtection="1">
      <alignment horizontal="right" vertical="center"/>
    </xf>
    <xf numFmtId="1" fontId="1" fillId="0" borderId="31" xfId="5" applyNumberFormat="1" applyFont="1" applyBorder="1" applyAlignment="1" applyProtection="1">
      <alignment horizontal="center" vertical="center"/>
    </xf>
    <xf numFmtId="0" fontId="1" fillId="0" borderId="32" xfId="5" applyFont="1" applyBorder="1" applyAlignment="1" applyProtection="1">
      <alignment horizontal="center" vertical="center"/>
    </xf>
    <xf numFmtId="0" fontId="3" fillId="0" borderId="0" xfId="5" applyFont="1" applyAlignment="1" applyProtection="1">
      <alignment vertical="center"/>
    </xf>
    <xf numFmtId="0" fontId="3" fillId="0" borderId="0" xfId="5" applyFont="1" applyAlignment="1" applyProtection="1">
      <alignment horizontal="left" vertical="center"/>
    </xf>
    <xf numFmtId="0" fontId="18" fillId="0" borderId="50" xfId="5" applyFont="1" applyBorder="1" applyAlignment="1" applyProtection="1">
      <alignment horizontal="left" vertical="center"/>
    </xf>
    <xf numFmtId="0" fontId="19" fillId="0" borderId="1" xfId="5" applyFont="1" applyBorder="1" applyAlignment="1" applyProtection="1">
      <alignment horizontal="left" vertical="center"/>
    </xf>
    <xf numFmtId="0" fontId="1" fillId="0" borderId="0" xfId="5" applyFont="1" applyBorder="1" applyAlignment="1" applyProtection="1">
      <alignment horizontal="center" vertical="center"/>
    </xf>
    <xf numFmtId="1" fontId="1" fillId="0" borderId="0" xfId="5" applyNumberFormat="1" applyFont="1" applyBorder="1" applyAlignment="1" applyProtection="1">
      <alignment horizontal="center" vertical="center"/>
    </xf>
    <xf numFmtId="0" fontId="1" fillId="0" borderId="31" xfId="5" applyFont="1" applyBorder="1" applyAlignment="1" applyProtection="1">
      <alignment horizontal="center" vertical="center"/>
    </xf>
    <xf numFmtId="0" fontId="1" fillId="0" borderId="7" xfId="5" applyFont="1" applyBorder="1" applyAlignment="1" applyProtection="1">
      <alignment horizontal="center" vertical="center"/>
    </xf>
    <xf numFmtId="0" fontId="1" fillId="2" borderId="23" xfId="5" applyFont="1" applyFill="1" applyBorder="1" applyAlignment="1" applyProtection="1">
      <alignment horizontal="right" vertical="center"/>
      <protection locked="0"/>
    </xf>
    <xf numFmtId="170" fontId="1" fillId="2" borderId="23" xfId="5" applyNumberFormat="1" applyFont="1" applyFill="1" applyBorder="1" applyAlignment="1" applyProtection="1">
      <alignment horizontal="center" vertical="center"/>
      <protection locked="0"/>
    </xf>
    <xf numFmtId="0" fontId="1" fillId="0" borderId="23" xfId="5" applyFont="1" applyFill="1" applyBorder="1" applyAlignment="1" applyProtection="1">
      <alignment horizontal="center" vertical="center"/>
    </xf>
    <xf numFmtId="0" fontId="13" fillId="0" borderId="5" xfId="5" applyFont="1" applyBorder="1" applyAlignment="1" applyProtection="1">
      <alignment horizontal="center" vertical="center"/>
    </xf>
    <xf numFmtId="0" fontId="13" fillId="0" borderId="6" xfId="5" applyFont="1" applyBorder="1" applyAlignment="1" applyProtection="1">
      <alignment horizontal="center" vertical="center"/>
    </xf>
    <xf numFmtId="0" fontId="13" fillId="6" borderId="0" xfId="0" applyFont="1" applyFill="1" applyAlignment="1" applyProtection="1">
      <alignment horizontal="center" vertical="center"/>
    </xf>
    <xf numFmtId="9" fontId="6" fillId="0" borderId="23" xfId="4" applyFont="1" applyFill="1" applyBorder="1" applyAlignment="1" applyProtection="1">
      <alignment horizontal="center" vertical="center"/>
    </xf>
    <xf numFmtId="168" fontId="6" fillId="0" borderId="23" xfId="0" applyNumberFormat="1" applyFont="1" applyFill="1" applyBorder="1" applyAlignment="1" applyProtection="1">
      <alignment horizontal="center" vertical="center"/>
    </xf>
    <xf numFmtId="0" fontId="6" fillId="6" borderId="16" xfId="0" applyFont="1" applyFill="1" applyBorder="1" applyAlignment="1" applyProtection="1">
      <alignment horizontal="center" vertical="center"/>
      <protection locked="0"/>
    </xf>
    <xf numFmtId="168" fontId="6" fillId="0" borderId="14" xfId="0" applyNumberFormat="1" applyFont="1" applyFill="1" applyBorder="1" applyAlignment="1" applyProtection="1">
      <alignment horizontal="center" vertical="center"/>
    </xf>
    <xf numFmtId="168" fontId="13" fillId="0" borderId="23" xfId="0" applyNumberFormat="1" applyFont="1" applyFill="1" applyBorder="1" applyAlignment="1" applyProtection="1">
      <alignment horizontal="center" vertical="center"/>
    </xf>
    <xf numFmtId="168" fontId="13" fillId="0" borderId="14" xfId="0" applyNumberFormat="1" applyFont="1" applyFill="1" applyBorder="1" applyAlignment="1" applyProtection="1">
      <alignment horizontal="center" vertical="center"/>
    </xf>
    <xf numFmtId="0" fontId="15" fillId="0" borderId="0" xfId="5" applyFont="1" applyFill="1" applyAlignment="1" applyProtection="1">
      <alignment horizontal="left" vertical="center" wrapText="1"/>
    </xf>
    <xf numFmtId="0" fontId="1" fillId="0" borderId="0" xfId="0" applyFont="1" applyFill="1" applyProtection="1"/>
    <xf numFmtId="1" fontId="3" fillId="0" borderId="28" xfId="5" applyNumberFormat="1" applyFont="1" applyBorder="1" applyAlignment="1" applyProtection="1">
      <alignment horizontal="center" vertical="center"/>
    </xf>
    <xf numFmtId="1" fontId="3" fillId="0" borderId="30" xfId="5" applyNumberFormat="1" applyFont="1" applyBorder="1" applyAlignment="1" applyProtection="1">
      <alignment horizontal="center" vertical="center"/>
    </xf>
    <xf numFmtId="0" fontId="1" fillId="0" borderId="19" xfId="5" applyFont="1" applyFill="1" applyBorder="1" applyAlignment="1" applyProtection="1">
      <alignment horizontal="center" vertical="center"/>
      <protection locked="0"/>
    </xf>
    <xf numFmtId="0" fontId="1" fillId="0" borderId="20" xfId="5" applyFont="1" applyFill="1" applyBorder="1" applyAlignment="1" applyProtection="1">
      <alignment horizontal="center" vertical="center"/>
      <protection locked="0"/>
    </xf>
    <xf numFmtId="0" fontId="1" fillId="0" borderId="23" xfId="5" applyFont="1" applyFill="1" applyBorder="1" applyAlignment="1" applyProtection="1">
      <alignment horizontal="center" vertical="center"/>
      <protection locked="0"/>
    </xf>
    <xf numFmtId="0" fontId="1" fillId="0" borderId="34" xfId="5" applyFont="1" applyFill="1" applyBorder="1" applyAlignment="1" applyProtection="1">
      <alignment horizontal="center" vertical="center"/>
      <protection locked="0"/>
    </xf>
    <xf numFmtId="0" fontId="1" fillId="0" borderId="4" xfId="5" applyFont="1" applyFill="1" applyBorder="1" applyAlignment="1" applyProtection="1">
      <alignment horizontal="center" vertical="center"/>
      <protection locked="0"/>
    </xf>
    <xf numFmtId="0" fontId="1" fillId="0" borderId="29" xfId="5" applyFont="1" applyBorder="1" applyAlignment="1" applyProtection="1">
      <alignment horizontal="right" vertical="center"/>
    </xf>
    <xf numFmtId="0" fontId="1" fillId="0" borderId="40" xfId="5" applyFont="1" applyBorder="1" applyAlignment="1" applyProtection="1">
      <alignment horizontal="center" vertical="center"/>
    </xf>
    <xf numFmtId="0" fontId="1" fillId="0" borderId="48" xfId="5" applyFont="1" applyFill="1" applyBorder="1" applyAlignment="1" applyProtection="1">
      <alignment horizontal="center" vertical="center"/>
      <protection locked="0"/>
    </xf>
    <xf numFmtId="0" fontId="1" fillId="0" borderId="41" xfId="5" applyFont="1" applyFill="1" applyBorder="1" applyAlignment="1" applyProtection="1">
      <alignment horizontal="center" vertical="center"/>
      <protection locked="0"/>
    </xf>
    <xf numFmtId="0" fontId="1" fillId="0" borderId="70" xfId="5" applyFont="1" applyFill="1" applyBorder="1" applyAlignment="1" applyProtection="1">
      <alignment horizontal="center" vertical="center"/>
      <protection locked="0"/>
    </xf>
    <xf numFmtId="14" fontId="21" fillId="0" borderId="7" xfId="5" applyNumberFormat="1" applyFont="1" applyFill="1" applyBorder="1" applyAlignment="1" applyProtection="1">
      <alignment horizontal="center" vertical="center"/>
    </xf>
    <xf numFmtId="0" fontId="21" fillId="0" borderId="41" xfId="5" applyFont="1" applyFill="1" applyBorder="1" applyAlignment="1" applyProtection="1">
      <alignment horizontal="left" vertical="center"/>
    </xf>
    <xf numFmtId="0" fontId="21" fillId="0" borderId="23" xfId="5" applyFont="1" applyFill="1" applyBorder="1" applyAlignment="1" applyProtection="1">
      <alignment vertical="center"/>
    </xf>
    <xf numFmtId="0" fontId="21" fillId="0" borderId="23" xfId="5" applyFont="1" applyFill="1" applyBorder="1" applyAlignment="1" applyProtection="1">
      <alignment horizontal="center" vertical="center"/>
    </xf>
    <xf numFmtId="1" fontId="21" fillId="0" borderId="23" xfId="5" applyNumberFormat="1" applyFont="1" applyBorder="1" applyAlignment="1" applyProtection="1">
      <alignment horizontal="center" vertical="center"/>
    </xf>
    <xf numFmtId="0" fontId="21" fillId="0" borderId="8" xfId="5" applyFont="1" applyBorder="1" applyAlignment="1" applyProtection="1">
      <alignment horizontal="center" vertical="center"/>
    </xf>
    <xf numFmtId="1" fontId="21" fillId="0" borderId="7" xfId="5" applyNumberFormat="1" applyFont="1" applyBorder="1" applyAlignment="1" applyProtection="1">
      <alignment horizontal="center" vertical="center"/>
    </xf>
    <xf numFmtId="0" fontId="21" fillId="0" borderId="23" xfId="5" applyFont="1" applyBorder="1" applyAlignment="1" applyProtection="1">
      <alignment horizontal="center" vertical="center"/>
    </xf>
    <xf numFmtId="14" fontId="21" fillId="0" borderId="16" xfId="5" applyNumberFormat="1" applyFont="1" applyFill="1" applyBorder="1" applyAlignment="1" applyProtection="1">
      <alignment horizontal="center" vertical="center"/>
    </xf>
    <xf numFmtId="0" fontId="21" fillId="0" borderId="42" xfId="5" applyFont="1" applyFill="1" applyBorder="1" applyAlignment="1" applyProtection="1">
      <alignment horizontal="left" vertical="center"/>
    </xf>
    <xf numFmtId="0" fontId="21" fillId="0" borderId="14" xfId="5" applyFont="1" applyFill="1" applyBorder="1" applyAlignment="1" applyProtection="1">
      <alignment vertical="center"/>
    </xf>
    <xf numFmtId="0" fontId="21" fillId="0" borderId="14" xfId="5" applyFont="1" applyFill="1" applyBorder="1" applyAlignment="1" applyProtection="1">
      <alignment horizontal="center" vertical="center"/>
    </xf>
    <xf numFmtId="0" fontId="21" fillId="0" borderId="14" xfId="5" applyFont="1" applyBorder="1" applyAlignment="1" applyProtection="1">
      <alignment horizontal="center" vertical="center"/>
    </xf>
    <xf numFmtId="0" fontId="21" fillId="0" borderId="12" xfId="5" applyFont="1" applyBorder="1" applyAlignment="1" applyProtection="1">
      <alignment horizontal="center" vertical="center"/>
    </xf>
    <xf numFmtId="1" fontId="21" fillId="0" borderId="16" xfId="5" applyNumberFormat="1" applyFont="1" applyBorder="1" applyAlignment="1" applyProtection="1">
      <alignment horizontal="center" vertical="center"/>
    </xf>
    <xf numFmtId="0" fontId="6" fillId="8" borderId="2" xfId="5" applyFont="1" applyFill="1" applyBorder="1" applyAlignment="1" applyProtection="1">
      <alignment vertical="center"/>
    </xf>
    <xf numFmtId="0" fontId="6" fillId="8" borderId="1" xfId="5" applyFont="1" applyFill="1" applyBorder="1" applyAlignment="1" applyProtection="1">
      <alignment horizontal="left" vertical="center"/>
    </xf>
    <xf numFmtId="0" fontId="1" fillId="8" borderId="1" xfId="5" applyFont="1" applyFill="1" applyBorder="1" applyAlignment="1" applyProtection="1">
      <alignment vertical="center"/>
    </xf>
    <xf numFmtId="0" fontId="1" fillId="8" borderId="24" xfId="5" applyFont="1" applyFill="1" applyBorder="1" applyAlignment="1" applyProtection="1">
      <alignment vertical="center"/>
    </xf>
    <xf numFmtId="0" fontId="1" fillId="8" borderId="43" xfId="5" applyFont="1" applyFill="1" applyBorder="1" applyAlignment="1" applyProtection="1">
      <alignment vertical="center"/>
    </xf>
    <xf numFmtId="1" fontId="1" fillId="8" borderId="17" xfId="5" applyNumberFormat="1" applyFont="1" applyFill="1" applyBorder="1" applyAlignment="1" applyProtection="1">
      <alignment vertical="center"/>
    </xf>
    <xf numFmtId="1" fontId="1" fillId="8" borderId="18" xfId="5" applyNumberFormat="1" applyFont="1" applyFill="1" applyBorder="1" applyAlignment="1" applyProtection="1">
      <alignment horizontal="left" vertical="center"/>
    </xf>
    <xf numFmtId="0" fontId="1" fillId="8" borderId="18" xfId="5" applyFont="1" applyFill="1" applyBorder="1" applyAlignment="1" applyProtection="1">
      <alignment vertical="center"/>
    </xf>
    <xf numFmtId="0" fontId="1" fillId="8" borderId="48" xfId="5" applyFont="1" applyFill="1" applyBorder="1" applyAlignment="1" applyProtection="1">
      <alignment vertical="center"/>
    </xf>
    <xf numFmtId="1" fontId="1" fillId="8" borderId="21" xfId="5" applyNumberFormat="1" applyFont="1" applyFill="1" applyBorder="1" applyAlignment="1" applyProtection="1">
      <alignment vertical="center"/>
    </xf>
    <xf numFmtId="1" fontId="1" fillId="8" borderId="22" xfId="5" applyNumberFormat="1" applyFont="1" applyFill="1" applyBorder="1" applyAlignment="1" applyProtection="1">
      <alignment horizontal="left" vertical="center"/>
    </xf>
    <xf numFmtId="0" fontId="1" fillId="8" borderId="22" xfId="5" applyFont="1" applyFill="1" applyBorder="1" applyAlignment="1" applyProtection="1">
      <alignment vertical="center"/>
    </xf>
    <xf numFmtId="0" fontId="1" fillId="8" borderId="41" xfId="5" applyFont="1" applyFill="1" applyBorder="1" applyAlignment="1" applyProtection="1">
      <alignment vertical="center"/>
    </xf>
    <xf numFmtId="1" fontId="1" fillId="8" borderId="37" xfId="5" applyNumberFormat="1" applyFont="1" applyFill="1" applyBorder="1" applyAlignment="1" applyProtection="1">
      <alignment vertical="center"/>
    </xf>
    <xf numFmtId="1" fontId="1" fillId="8" borderId="38" xfId="5" applyNumberFormat="1" applyFont="1" applyFill="1" applyBorder="1" applyAlignment="1" applyProtection="1">
      <alignment horizontal="left" vertical="center"/>
    </xf>
    <xf numFmtId="0" fontId="1" fillId="8" borderId="38" xfId="5" applyFont="1" applyFill="1" applyBorder="1" applyAlignment="1" applyProtection="1">
      <alignment vertical="center"/>
    </xf>
    <xf numFmtId="1" fontId="1" fillId="8" borderId="13" xfId="5" applyNumberFormat="1" applyFont="1" applyFill="1" applyBorder="1" applyAlignment="1" applyProtection="1">
      <alignment vertical="center"/>
    </xf>
    <xf numFmtId="1" fontId="1" fillId="8" borderId="11" xfId="5" applyNumberFormat="1" applyFont="1" applyFill="1" applyBorder="1" applyAlignment="1" applyProtection="1">
      <alignment horizontal="left" vertical="center"/>
    </xf>
    <xf numFmtId="0" fontId="1" fillId="8" borderId="11" xfId="5" applyFont="1" applyFill="1" applyBorder="1" applyAlignment="1" applyProtection="1">
      <alignment vertical="center"/>
    </xf>
    <xf numFmtId="0" fontId="1" fillId="8" borderId="42" xfId="5" applyFont="1" applyFill="1" applyBorder="1" applyAlignment="1" applyProtection="1">
      <alignment vertical="center"/>
    </xf>
    <xf numFmtId="0" fontId="13" fillId="0" borderId="1" xfId="5" applyFont="1" applyBorder="1" applyAlignment="1" applyProtection="1">
      <alignment horizontal="left" vertical="center"/>
    </xf>
    <xf numFmtId="0" fontId="4" fillId="0" borderId="2"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6" fillId="0" borderId="1" xfId="0" applyNumberFormat="1" applyFont="1" applyFill="1" applyBorder="1" applyAlignment="1" applyProtection="1">
      <alignment vertical="center"/>
    </xf>
    <xf numFmtId="0" fontId="1" fillId="0" borderId="3" xfId="0" applyNumberFormat="1" applyFont="1" applyFill="1" applyBorder="1" applyAlignment="1" applyProtection="1">
      <alignment vertical="center"/>
    </xf>
    <xf numFmtId="0" fontId="6" fillId="0" borderId="3"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6" fillId="0" borderId="66" xfId="0" applyFont="1" applyFill="1" applyBorder="1" applyProtection="1"/>
    <xf numFmtId="0" fontId="4" fillId="7" borderId="66" xfId="0" applyNumberFormat="1" applyFont="1" applyFill="1" applyBorder="1" applyAlignment="1" applyProtection="1">
      <alignment horizontal="center" vertical="center"/>
    </xf>
    <xf numFmtId="0" fontId="6" fillId="0" borderId="66" xfId="0" applyNumberFormat="1" applyFont="1" applyFill="1" applyBorder="1" applyAlignment="1" applyProtection="1">
      <alignment vertical="center"/>
    </xf>
    <xf numFmtId="0" fontId="6" fillId="0" borderId="0" xfId="0" applyFont="1" applyFill="1" applyProtection="1"/>
    <xf numFmtId="0" fontId="3" fillId="0" borderId="7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9" fontId="1" fillId="6" borderId="10" xfId="4" applyFont="1" applyFill="1" applyBorder="1" applyAlignment="1" applyProtection="1">
      <alignment horizontal="center" vertical="center"/>
      <protection locked="0"/>
    </xf>
    <xf numFmtId="0" fontId="1" fillId="0" borderId="15" xfId="5" applyFont="1" applyBorder="1" applyAlignment="1" applyProtection="1">
      <alignment horizontal="center" vertical="center"/>
    </xf>
    <xf numFmtId="9" fontId="6" fillId="0" borderId="34" xfId="4" applyFont="1" applyFill="1" applyBorder="1" applyAlignment="1" applyProtection="1">
      <alignment horizontal="center" vertical="center" wrapText="1"/>
    </xf>
    <xf numFmtId="9" fontId="6" fillId="0" borderId="47" xfId="4" applyFont="1" applyFill="1" applyBorder="1" applyAlignment="1" applyProtection="1">
      <alignment horizontal="center" vertical="center" wrapText="1"/>
    </xf>
    <xf numFmtId="9" fontId="6" fillId="0" borderId="19" xfId="4" applyFont="1" applyFill="1" applyBorder="1" applyAlignment="1" applyProtection="1">
      <alignment horizontal="center" vertical="center" wrapText="1"/>
    </xf>
    <xf numFmtId="9" fontId="6" fillId="0" borderId="36" xfId="4" applyFont="1" applyFill="1" applyBorder="1" applyAlignment="1" applyProtection="1">
      <alignment horizontal="center" vertical="center" wrapText="1"/>
    </xf>
    <xf numFmtId="9" fontId="6" fillId="0" borderId="4" xfId="4" applyFont="1" applyFill="1" applyBorder="1" applyAlignment="1" applyProtection="1">
      <alignment horizontal="center" vertical="center" wrapText="1"/>
    </xf>
    <xf numFmtId="9" fontId="6" fillId="0" borderId="20" xfId="4" applyFont="1" applyFill="1" applyBorder="1" applyAlignment="1" applyProtection="1">
      <alignment horizontal="center" vertical="center" wrapText="1"/>
    </xf>
    <xf numFmtId="0" fontId="13" fillId="6" borderId="0" xfId="0" applyFont="1" applyFill="1" applyAlignment="1" applyProtection="1">
      <alignment horizontal="center" vertical="center"/>
      <protection locked="0"/>
    </xf>
    <xf numFmtId="0" fontId="15" fillId="0" borderId="0" xfId="0" applyFont="1" applyFill="1" applyAlignment="1" applyProtection="1">
      <alignment horizontal="left" vertical="center"/>
    </xf>
    <xf numFmtId="0" fontId="6" fillId="0" borderId="75" xfId="0" applyFont="1" applyFill="1" applyBorder="1" applyAlignment="1" applyProtection="1">
      <alignment horizontal="center" vertical="center"/>
    </xf>
    <xf numFmtId="0" fontId="6" fillId="0" borderId="71" xfId="0" applyFont="1" applyFill="1" applyBorder="1" applyAlignment="1" applyProtection="1">
      <alignment horizontal="center" vertical="center"/>
    </xf>
    <xf numFmtId="0" fontId="6" fillId="0" borderId="39"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3" fillId="0" borderId="33" xfId="5" applyFont="1" applyBorder="1" applyAlignment="1" applyProtection="1">
      <alignment horizontal="center" vertical="center"/>
    </xf>
    <xf numFmtId="0" fontId="3" fillId="0" borderId="36" xfId="5" applyFont="1" applyBorder="1" applyAlignment="1" applyProtection="1">
      <alignment horizontal="center" vertical="center"/>
    </xf>
    <xf numFmtId="0" fontId="6" fillId="0" borderId="50" xfId="5" applyFont="1" applyBorder="1" applyAlignment="1" applyProtection="1">
      <alignment horizontal="left" vertical="center" wrapText="1"/>
    </xf>
    <xf numFmtId="0" fontId="6" fillId="0" borderId="52" xfId="5" applyFont="1" applyBorder="1" applyAlignment="1" applyProtection="1">
      <alignment horizontal="left" vertical="center" wrapText="1"/>
    </xf>
    <xf numFmtId="0" fontId="6" fillId="0" borderId="73" xfId="5" applyFont="1" applyBorder="1" applyAlignment="1" applyProtection="1">
      <alignment horizontal="left" vertical="center" wrapText="1"/>
    </xf>
    <xf numFmtId="0" fontId="1" fillId="8" borderId="9" xfId="5" applyFont="1" applyFill="1" applyBorder="1" applyAlignment="1" applyProtection="1">
      <alignment horizontal="left" vertical="center" wrapText="1"/>
    </xf>
    <xf numFmtId="0" fontId="1" fillId="8" borderId="10" xfId="5" applyFont="1" applyFill="1" applyBorder="1" applyAlignment="1" applyProtection="1">
      <alignment horizontal="left" vertical="center" wrapText="1"/>
    </xf>
    <xf numFmtId="0" fontId="3" fillId="0" borderId="1" xfId="5" applyFont="1" applyBorder="1" applyAlignment="1" applyProtection="1">
      <alignment horizontal="center" vertical="center"/>
    </xf>
    <xf numFmtId="0" fontId="3" fillId="0" borderId="24" xfId="5" applyFont="1" applyBorder="1" applyAlignment="1" applyProtection="1">
      <alignment horizontal="center" vertical="center"/>
    </xf>
    <xf numFmtId="0" fontId="2" fillId="8" borderId="38" xfId="5" applyFont="1" applyFill="1" applyBorder="1" applyAlignment="1" applyProtection="1">
      <alignment horizontal="left" vertical="center" wrapText="1"/>
    </xf>
    <xf numFmtId="0" fontId="2" fillId="8" borderId="70" xfId="5" applyFont="1" applyFill="1" applyBorder="1" applyAlignment="1" applyProtection="1">
      <alignment horizontal="left" vertical="center" wrapText="1"/>
    </xf>
    <xf numFmtId="0" fontId="2" fillId="8" borderId="18" xfId="5" applyFont="1" applyFill="1" applyBorder="1" applyAlignment="1" applyProtection="1">
      <alignment horizontal="left" vertical="center" wrapText="1"/>
    </xf>
    <xf numFmtId="0" fontId="2" fillId="8" borderId="48" xfId="5" applyFont="1" applyFill="1" applyBorder="1" applyAlignment="1" applyProtection="1">
      <alignment horizontal="left" vertical="center" wrapText="1"/>
    </xf>
    <xf numFmtId="0" fontId="1" fillId="0" borderId="33" xfId="5" applyFont="1" applyBorder="1" applyAlignment="1" applyProtection="1">
      <alignment horizontal="left" vertical="center"/>
    </xf>
    <xf numFmtId="0" fontId="1" fillId="0" borderId="5" xfId="5" applyFont="1" applyBorder="1" applyAlignment="1" applyProtection="1">
      <alignment horizontal="left" vertical="center"/>
    </xf>
    <xf numFmtId="0" fontId="1" fillId="0" borderId="34" xfId="5" applyFont="1" applyBorder="1" applyAlignment="1" applyProtection="1">
      <alignment horizontal="left" vertical="center"/>
    </xf>
    <xf numFmtId="0" fontId="1" fillId="0" borderId="15" xfId="5" applyFont="1" applyBorder="1" applyAlignment="1" applyProtection="1">
      <alignment horizontal="left" vertical="center"/>
    </xf>
    <xf numFmtId="0" fontId="1" fillId="0" borderId="34" xfId="5" applyFont="1" applyBorder="1" applyAlignment="1" applyProtection="1">
      <alignment horizontal="center" vertical="center" wrapText="1"/>
    </xf>
    <xf numFmtId="0" fontId="1" fillId="0" borderId="15" xfId="5" applyFont="1" applyBorder="1" applyAlignment="1" applyProtection="1">
      <alignment horizontal="center" vertical="center"/>
    </xf>
    <xf numFmtId="0" fontId="1" fillId="0" borderId="34" xfId="5" applyFont="1" applyBorder="1" applyAlignment="1" applyProtection="1">
      <alignment horizontal="center" vertical="center"/>
    </xf>
    <xf numFmtId="0" fontId="1" fillId="0" borderId="35" xfId="5" applyFont="1" applyBorder="1" applyAlignment="1" applyProtection="1">
      <alignment horizontal="center" vertical="center"/>
    </xf>
    <xf numFmtId="0" fontId="1" fillId="3" borderId="50" xfId="5" applyFont="1" applyFill="1" applyBorder="1" applyAlignment="1" applyProtection="1">
      <alignment horizontal="left" vertical="center"/>
    </xf>
    <xf numFmtId="0" fontId="1" fillId="3" borderId="52" xfId="5" applyFont="1" applyFill="1" applyBorder="1" applyAlignment="1" applyProtection="1">
      <alignment horizontal="left" vertical="center"/>
    </xf>
    <xf numFmtId="0" fontId="1" fillId="3" borderId="71" xfId="5" applyFont="1" applyFill="1" applyBorder="1" applyAlignment="1" applyProtection="1">
      <alignment horizontal="left" vertical="center"/>
    </xf>
    <xf numFmtId="9" fontId="1" fillId="8" borderId="46" xfId="4" applyFont="1" applyFill="1" applyBorder="1" applyAlignment="1" applyProtection="1">
      <alignment horizontal="center" vertical="center"/>
    </xf>
    <xf numFmtId="9" fontId="1" fillId="8" borderId="76" xfId="4" applyFont="1" applyFill="1" applyBorder="1" applyAlignment="1" applyProtection="1">
      <alignment horizontal="center" vertical="center"/>
    </xf>
    <xf numFmtId="0" fontId="1" fillId="0" borderId="0" xfId="5" applyFont="1" applyFill="1" applyAlignment="1" applyProtection="1">
      <alignment horizontal="left" vertical="center" wrapText="1"/>
    </xf>
    <xf numFmtId="9" fontId="1" fillId="8" borderId="45" xfId="4" applyFont="1" applyFill="1" applyBorder="1" applyAlignment="1" applyProtection="1">
      <alignment horizontal="center" vertical="center"/>
    </xf>
    <xf numFmtId="9" fontId="1" fillId="8" borderId="72" xfId="4" applyFont="1" applyFill="1" applyBorder="1" applyAlignment="1" applyProtection="1">
      <alignment horizontal="center" vertical="center"/>
    </xf>
    <xf numFmtId="0" fontId="6" fillId="0" borderId="3" xfId="5" applyFont="1" applyBorder="1" applyAlignment="1" applyProtection="1">
      <alignment horizontal="left" vertical="top" wrapText="1"/>
    </xf>
    <xf numFmtId="0" fontId="6" fillId="0" borderId="0" xfId="5" applyFont="1" applyBorder="1" applyAlignment="1" applyProtection="1">
      <alignment horizontal="left" vertical="top" wrapText="1"/>
    </xf>
    <xf numFmtId="0" fontId="6" fillId="0" borderId="9" xfId="5" applyFont="1" applyBorder="1" applyAlignment="1" applyProtection="1">
      <alignment horizontal="left" vertical="top" wrapText="1"/>
    </xf>
    <xf numFmtId="0" fontId="6" fillId="0" borderId="10" xfId="5" applyFont="1" applyBorder="1" applyAlignment="1" applyProtection="1">
      <alignment horizontal="left" vertical="top" wrapText="1"/>
    </xf>
    <xf numFmtId="1" fontId="13" fillId="2" borderId="33" xfId="5" applyNumberFormat="1" applyFont="1" applyFill="1" applyBorder="1" applyAlignment="1" applyProtection="1">
      <alignment horizontal="center" vertical="center"/>
    </xf>
    <xf numFmtId="1" fontId="13" fillId="2" borderId="5" xfId="5" applyNumberFormat="1" applyFont="1" applyFill="1" applyBorder="1" applyAlignment="1" applyProtection="1">
      <alignment horizontal="center" vertical="center"/>
    </xf>
    <xf numFmtId="1" fontId="13" fillId="2" borderId="36" xfId="5" applyNumberFormat="1" applyFont="1" applyFill="1" applyBorder="1" applyAlignment="1" applyProtection="1">
      <alignment horizontal="center" vertical="center"/>
    </xf>
    <xf numFmtId="1" fontId="13" fillId="2" borderId="6" xfId="5" applyNumberFormat="1" applyFont="1" applyFill="1" applyBorder="1" applyAlignment="1" applyProtection="1">
      <alignment horizontal="center" vertical="center"/>
    </xf>
    <xf numFmtId="0" fontId="1" fillId="8" borderId="1" xfId="5" applyFont="1" applyFill="1" applyBorder="1" applyAlignment="1" applyProtection="1">
      <alignment horizontal="center" vertical="center"/>
    </xf>
    <xf numFmtId="0" fontId="1" fillId="8" borderId="24" xfId="5" applyFont="1" applyFill="1" applyBorder="1" applyAlignment="1" applyProtection="1">
      <alignment horizontal="center" vertical="center"/>
    </xf>
    <xf numFmtId="0" fontId="1" fillId="8" borderId="10" xfId="5" applyFont="1" applyFill="1" applyBorder="1" applyAlignment="1" applyProtection="1">
      <alignment horizontal="center" vertical="center"/>
    </xf>
    <xf numFmtId="0" fontId="1" fillId="8" borderId="43" xfId="5" applyFont="1" applyFill="1" applyBorder="1" applyAlignment="1" applyProtection="1">
      <alignment horizontal="center" vertical="center"/>
    </xf>
    <xf numFmtId="0" fontId="0" fillId="0" borderId="0" xfId="0" applyFill="1" applyAlignment="1" applyProtection="1">
      <alignment vertical="center"/>
    </xf>
    <xf numFmtId="0" fontId="6" fillId="0" borderId="66" xfId="0" applyFont="1" applyFill="1" applyBorder="1" applyAlignment="1" applyProtection="1">
      <alignment vertical="center"/>
    </xf>
    <xf numFmtId="0" fontId="6" fillId="0" borderId="0" xfId="0" applyFont="1" applyFill="1" applyAlignment="1" applyProtection="1">
      <alignment vertical="center"/>
    </xf>
    <xf numFmtId="0" fontId="4" fillId="6" borderId="28" xfId="5" applyFont="1" applyFill="1" applyBorder="1" applyAlignment="1" applyProtection="1">
      <alignment horizontal="center" vertical="center"/>
    </xf>
    <xf numFmtId="0" fontId="4" fillId="6" borderId="29" xfId="5" applyFont="1" applyFill="1" applyBorder="1" applyAlignment="1" applyProtection="1">
      <alignment horizontal="center" vertical="center"/>
    </xf>
    <xf numFmtId="0" fontId="4" fillId="6" borderId="30" xfId="5" applyFont="1" applyFill="1" applyBorder="1" applyAlignment="1" applyProtection="1">
      <alignment horizontal="center" vertical="center"/>
    </xf>
    <xf numFmtId="0" fontId="1" fillId="6" borderId="28" xfId="5" applyFont="1" applyFill="1" applyBorder="1" applyAlignment="1" applyProtection="1">
      <alignment horizontal="center" vertical="center"/>
    </xf>
    <xf numFmtId="0" fontId="1" fillId="6" borderId="29" xfId="5" applyFont="1" applyFill="1" applyBorder="1" applyAlignment="1" applyProtection="1">
      <alignment horizontal="center" vertical="center"/>
    </xf>
    <xf numFmtId="0" fontId="1" fillId="6" borderId="30" xfId="5" applyFont="1" applyFill="1" applyBorder="1" applyAlignment="1" applyProtection="1">
      <alignment horizontal="center" vertical="center"/>
    </xf>
    <xf numFmtId="0" fontId="8" fillId="0" borderId="2" xfId="5" applyFont="1" applyBorder="1" applyAlignment="1" applyProtection="1">
      <alignment vertical="center"/>
    </xf>
    <xf numFmtId="0" fontId="1" fillId="0" borderId="9" xfId="5" applyFont="1" applyBorder="1" applyAlignment="1" applyProtection="1">
      <alignment vertical="center"/>
    </xf>
    <xf numFmtId="0" fontId="1" fillId="0" borderId="43" xfId="5" applyFont="1" applyBorder="1" applyAlignment="1" applyProtection="1">
      <alignment vertical="center"/>
    </xf>
    <xf numFmtId="0" fontId="13" fillId="0" borderId="5" xfId="5" applyFont="1" applyFill="1" applyBorder="1" applyAlignment="1" applyProtection="1">
      <alignment horizontal="center" vertical="center"/>
    </xf>
    <xf numFmtId="0" fontId="13" fillId="0" borderId="6" xfId="5" applyFont="1" applyFill="1" applyBorder="1" applyAlignment="1" applyProtection="1">
      <alignment horizontal="center" vertical="center"/>
    </xf>
    <xf numFmtId="0" fontId="17" fillId="4" borderId="28" xfId="5" applyFont="1" applyFill="1" applyBorder="1" applyAlignment="1" applyProtection="1">
      <alignment horizontal="left" vertical="center" wrapText="1"/>
    </xf>
    <xf numFmtId="0" fontId="17" fillId="4" borderId="29" xfId="5" applyFont="1" applyFill="1" applyBorder="1" applyAlignment="1" applyProtection="1">
      <alignment horizontal="left" vertical="center" wrapText="1"/>
    </xf>
    <xf numFmtId="0" fontId="17" fillId="4" borderId="30" xfId="5" applyFont="1" applyFill="1" applyBorder="1" applyAlignment="1" applyProtection="1">
      <alignment horizontal="left" vertical="center" wrapText="1"/>
    </xf>
    <xf numFmtId="1" fontId="23" fillId="6" borderId="66" xfId="5" applyNumberFormat="1" applyFont="1" applyFill="1" applyBorder="1" applyAlignment="1" applyProtection="1">
      <alignment horizontal="center" vertical="center"/>
    </xf>
    <xf numFmtId="1" fontId="23" fillId="6" borderId="66" xfId="5" applyNumberFormat="1" applyFont="1" applyFill="1" applyBorder="1" applyAlignment="1" applyProtection="1">
      <alignment horizontal="center" vertical="center"/>
      <protection locked="0"/>
    </xf>
    <xf numFmtId="0" fontId="1" fillId="0" borderId="3" xfId="5" applyFont="1" applyFill="1" applyBorder="1" applyAlignment="1" applyProtection="1">
      <alignment vertical="center"/>
    </xf>
    <xf numFmtId="0" fontId="3" fillId="0" borderId="0" xfId="5" applyFont="1" applyFill="1" applyBorder="1" applyAlignment="1" applyProtection="1">
      <alignment vertical="center"/>
    </xf>
    <xf numFmtId="0" fontId="3" fillId="0" borderId="55" xfId="5" applyFont="1" applyFill="1" applyBorder="1" applyAlignment="1" applyProtection="1">
      <alignment vertical="center"/>
    </xf>
    <xf numFmtId="0" fontId="13" fillId="0" borderId="28" xfId="5" applyFont="1" applyBorder="1" applyAlignment="1" applyProtection="1">
      <alignment vertical="center"/>
    </xf>
    <xf numFmtId="0" fontId="1" fillId="0" borderId="29" xfId="5" applyFont="1" applyFill="1" applyBorder="1" applyAlignment="1" applyProtection="1">
      <alignment vertical="center"/>
    </xf>
    <xf numFmtId="0" fontId="1" fillId="0" borderId="1" xfId="5" applyFont="1" applyFill="1" applyBorder="1" applyAlignment="1" applyProtection="1">
      <alignment vertical="center"/>
    </xf>
    <xf numFmtId="1" fontId="24" fillId="3" borderId="21" xfId="5" applyNumberFormat="1" applyFont="1" applyFill="1" applyBorder="1" applyAlignment="1" applyProtection="1">
      <alignment vertical="center"/>
    </xf>
    <xf numFmtId="1" fontId="24" fillId="3" borderId="18" xfId="5" applyNumberFormat="1" applyFont="1" applyFill="1" applyBorder="1" applyAlignment="1" applyProtection="1">
      <alignment horizontal="left" vertical="center"/>
    </xf>
    <xf numFmtId="1" fontId="24" fillId="6" borderId="56" xfId="5" applyNumberFormat="1" applyFont="1" applyFill="1" applyBorder="1" applyAlignment="1" applyProtection="1">
      <alignment horizontal="right" vertical="center"/>
    </xf>
    <xf numFmtId="1" fontId="24" fillId="6" borderId="56" xfId="5" applyNumberFormat="1" applyFont="1" applyFill="1" applyBorder="1" applyAlignment="1" applyProtection="1">
      <alignment horizontal="center" vertical="center"/>
    </xf>
    <xf numFmtId="172" fontId="24" fillId="6" borderId="56" xfId="5" applyNumberFormat="1" applyFont="1" applyFill="1" applyBorder="1" applyAlignment="1" applyProtection="1">
      <alignment horizontal="center" vertical="center"/>
    </xf>
    <xf numFmtId="171" fontId="24" fillId="6" borderId="56" xfId="4" applyNumberFormat="1" applyFont="1" applyFill="1" applyBorder="1" applyAlignment="1" applyProtection="1">
      <alignment horizontal="center" vertical="center"/>
    </xf>
    <xf numFmtId="2" fontId="24" fillId="3" borderId="49" xfId="5" applyNumberFormat="1" applyFont="1" applyFill="1" applyBorder="1" applyAlignment="1" applyProtection="1">
      <alignment horizontal="center" vertical="center"/>
      <protection locked="0"/>
    </xf>
    <xf numFmtId="2" fontId="24" fillId="6" borderId="20" xfId="5" applyNumberFormat="1" applyFont="1" applyFill="1" applyBorder="1" applyAlignment="1" applyProtection="1">
      <alignment horizontal="center" vertical="center"/>
      <protection locked="0"/>
    </xf>
    <xf numFmtId="1" fontId="18" fillId="3" borderId="21" xfId="5" applyNumberFormat="1" applyFont="1" applyFill="1" applyBorder="1" applyAlignment="1" applyProtection="1">
      <alignment vertical="center"/>
    </xf>
    <xf numFmtId="1" fontId="18" fillId="3" borderId="22" xfId="5" applyNumberFormat="1" applyFont="1" applyFill="1" applyBorder="1" applyAlignment="1" applyProtection="1">
      <alignment horizontal="left" vertical="center"/>
    </xf>
    <xf numFmtId="0" fontId="24" fillId="6" borderId="23" xfId="5" applyFont="1" applyFill="1" applyBorder="1" applyAlignment="1" applyProtection="1">
      <alignment horizontal="right" vertical="center"/>
    </xf>
    <xf numFmtId="0" fontId="24" fillId="6" borderId="23" xfId="5" applyFont="1" applyFill="1" applyBorder="1" applyAlignment="1" applyProtection="1">
      <alignment vertical="center"/>
    </xf>
    <xf numFmtId="172" fontId="24" fillId="6" borderId="23" xfId="5" applyNumberFormat="1" applyFont="1" applyFill="1" applyBorder="1" applyAlignment="1" applyProtection="1">
      <alignment horizontal="center" vertical="center"/>
    </xf>
    <xf numFmtId="171" fontId="24" fillId="6" borderId="23" xfId="4" applyNumberFormat="1" applyFont="1" applyFill="1" applyBorder="1" applyAlignment="1" applyProtection="1">
      <alignment horizontal="center" vertical="center"/>
    </xf>
    <xf numFmtId="2" fontId="18" fillId="3" borderId="34" xfId="5" applyNumberFormat="1" applyFont="1" applyFill="1" applyBorder="1" applyAlignment="1" applyProtection="1">
      <alignment horizontal="center" vertical="center"/>
      <protection locked="0"/>
    </xf>
    <xf numFmtId="1" fontId="18" fillId="3" borderId="22" xfId="5" applyNumberFormat="1" applyFont="1" applyFill="1" applyBorder="1" applyAlignment="1" applyProtection="1">
      <alignment vertical="center"/>
    </xf>
    <xf numFmtId="1" fontId="24" fillId="6" borderId="23" xfId="5" applyNumberFormat="1" applyFont="1" applyFill="1" applyBorder="1" applyAlignment="1" applyProtection="1">
      <alignment vertical="center"/>
    </xf>
    <xf numFmtId="2" fontId="18" fillId="3" borderId="23" xfId="5" applyNumberFormat="1" applyFont="1" applyFill="1" applyBorder="1" applyAlignment="1" applyProtection="1">
      <alignment horizontal="center" vertical="center"/>
      <protection locked="0"/>
    </xf>
    <xf numFmtId="1" fontId="1" fillId="3" borderId="21" xfId="5" applyNumberFormat="1" applyFont="1" applyFill="1" applyBorder="1" applyAlignment="1" applyProtection="1">
      <alignment vertical="center"/>
    </xf>
    <xf numFmtId="1" fontId="1" fillId="3" borderId="22" xfId="5" applyNumberFormat="1" applyFont="1" applyFill="1" applyBorder="1" applyAlignment="1" applyProtection="1">
      <alignment vertical="center"/>
    </xf>
    <xf numFmtId="1" fontId="6" fillId="6" borderId="23" xfId="5" applyNumberFormat="1" applyFont="1" applyFill="1" applyBorder="1" applyAlignment="1" applyProtection="1">
      <alignment vertical="center"/>
    </xf>
    <xf numFmtId="2" fontId="18" fillId="3" borderId="19" xfId="5" applyNumberFormat="1" applyFont="1" applyFill="1" applyBorder="1" applyAlignment="1" applyProtection="1">
      <alignment horizontal="center" vertical="center"/>
      <protection locked="0"/>
    </xf>
    <xf numFmtId="1" fontId="1" fillId="3" borderId="37" xfId="5" applyNumberFormat="1" applyFont="1" applyFill="1" applyBorder="1" applyAlignment="1" applyProtection="1">
      <alignment vertical="center"/>
    </xf>
    <xf numFmtId="1" fontId="1" fillId="3" borderId="38" xfId="5" applyNumberFormat="1" applyFont="1" applyFill="1" applyBorder="1" applyAlignment="1" applyProtection="1">
      <alignment vertical="center"/>
    </xf>
    <xf numFmtId="1" fontId="6" fillId="6" borderId="14" xfId="5" applyNumberFormat="1" applyFont="1" applyFill="1" applyBorder="1" applyAlignment="1" applyProtection="1">
      <alignment vertical="center"/>
    </xf>
    <xf numFmtId="172" fontId="24" fillId="6" borderId="19" xfId="5" applyNumberFormat="1" applyFont="1" applyFill="1" applyBorder="1" applyAlignment="1" applyProtection="1">
      <alignment horizontal="center" vertical="center"/>
    </xf>
    <xf numFmtId="171" fontId="24" fillId="6" borderId="19" xfId="4" applyNumberFormat="1" applyFont="1" applyFill="1" applyBorder="1" applyAlignment="1" applyProtection="1">
      <alignment horizontal="center" vertical="center"/>
    </xf>
    <xf numFmtId="2" fontId="18" fillId="3" borderId="15" xfId="5" applyNumberFormat="1" applyFont="1" applyFill="1" applyBorder="1" applyAlignment="1" applyProtection="1">
      <alignment horizontal="center" vertical="center"/>
      <protection locked="0"/>
    </xf>
    <xf numFmtId="1" fontId="24" fillId="6" borderId="78" xfId="5" applyNumberFormat="1" applyFont="1" applyFill="1" applyBorder="1" applyAlignment="1" applyProtection="1">
      <alignment horizontal="center" vertical="center"/>
    </xf>
    <xf numFmtId="1" fontId="26" fillId="0" borderId="31" xfId="5" applyNumberFormat="1" applyFont="1" applyFill="1" applyBorder="1" applyAlignment="1" applyProtection="1">
      <alignment horizontal="center" vertical="center"/>
    </xf>
    <xf numFmtId="1" fontId="26" fillId="0" borderId="66" xfId="5" applyNumberFormat="1" applyFont="1" applyFill="1" applyBorder="1" applyAlignment="1" applyProtection="1">
      <alignment horizontal="center" vertical="center"/>
    </xf>
    <xf numFmtId="0" fontId="19" fillId="0" borderId="5" xfId="5" applyFont="1" applyFill="1" applyBorder="1" applyAlignment="1" applyProtection="1">
      <alignment horizontal="left" vertical="center"/>
    </xf>
    <xf numFmtId="0" fontId="19" fillId="0" borderId="15" xfId="5" applyFont="1" applyFill="1" applyBorder="1" applyAlignment="1" applyProtection="1">
      <alignment horizontal="left" vertical="center"/>
    </xf>
    <xf numFmtId="14" fontId="2" fillId="0" borderId="26" xfId="5" applyNumberFormat="1" applyFont="1" applyFill="1" applyBorder="1" applyAlignment="1" applyProtection="1">
      <alignment horizontal="center" vertical="center"/>
      <protection locked="0"/>
    </xf>
    <xf numFmtId="0" fontId="1" fillId="0" borderId="56" xfId="5" applyFont="1" applyFill="1" applyBorder="1" applyAlignment="1" applyProtection="1">
      <alignment vertical="center"/>
      <protection locked="0"/>
    </xf>
    <xf numFmtId="0" fontId="1" fillId="0" borderId="75" xfId="5" applyFont="1" applyFill="1" applyBorder="1" applyAlignment="1" applyProtection="1">
      <alignment horizontal="center" vertical="center"/>
      <protection locked="0"/>
    </xf>
    <xf numFmtId="0" fontId="1" fillId="0" borderId="71" xfId="5" applyFont="1" applyFill="1" applyBorder="1" applyAlignment="1" applyProtection="1">
      <alignment horizontal="center" vertical="center"/>
      <protection locked="0"/>
    </xf>
    <xf numFmtId="0" fontId="1" fillId="0" borderId="56" xfId="5" applyFont="1" applyFill="1" applyBorder="1" applyAlignment="1" applyProtection="1">
      <alignment horizontal="center" vertical="center"/>
      <protection locked="0"/>
    </xf>
    <xf numFmtId="0" fontId="1" fillId="0" borderId="56" xfId="5" applyFont="1" applyFill="1" applyBorder="1" applyAlignment="1" applyProtection="1">
      <alignment horizontal="center" vertical="center"/>
    </xf>
    <xf numFmtId="0" fontId="1" fillId="0" borderId="27" xfId="5" applyFont="1" applyFill="1" applyBorder="1" applyAlignment="1" applyProtection="1">
      <alignment horizontal="center" vertical="center"/>
    </xf>
    <xf numFmtId="0" fontId="1" fillId="0" borderId="7" xfId="5" applyFont="1" applyFill="1" applyBorder="1" applyAlignment="1" applyProtection="1">
      <alignment horizontal="center" vertical="center"/>
      <protection locked="0"/>
    </xf>
    <xf numFmtId="0" fontId="1" fillId="0" borderId="23" xfId="5" applyFont="1" applyFill="1" applyBorder="1" applyAlignment="1" applyProtection="1">
      <alignment vertical="center"/>
      <protection locked="0"/>
    </xf>
    <xf numFmtId="0" fontId="1" fillId="0" borderId="45" xfId="5" applyFont="1" applyFill="1" applyBorder="1" applyAlignment="1" applyProtection="1">
      <alignment horizontal="center" vertical="center"/>
      <protection locked="0"/>
    </xf>
    <xf numFmtId="0" fontId="1" fillId="0" borderId="8" xfId="5" applyFont="1" applyFill="1" applyBorder="1" applyAlignment="1" applyProtection="1">
      <alignment horizontal="center" vertical="center"/>
    </xf>
    <xf numFmtId="0" fontId="1" fillId="0" borderId="46" xfId="5" applyFont="1" applyFill="1" applyBorder="1" applyAlignment="1" applyProtection="1">
      <alignment horizontal="center" vertical="center"/>
      <protection locked="0"/>
    </xf>
    <xf numFmtId="0" fontId="1" fillId="0" borderId="28" xfId="5" applyFont="1" applyFill="1" applyBorder="1" applyAlignment="1" applyProtection="1">
      <alignment vertical="center"/>
    </xf>
    <xf numFmtId="0" fontId="6" fillId="0" borderId="30" xfId="5" applyFont="1" applyFill="1" applyBorder="1" applyAlignment="1" applyProtection="1">
      <alignment horizontal="right" vertical="center"/>
    </xf>
    <xf numFmtId="0" fontId="1" fillId="0" borderId="31" xfId="5" applyFont="1" applyFill="1" applyBorder="1" applyAlignment="1" applyProtection="1">
      <alignment horizontal="center" vertical="center"/>
    </xf>
    <xf numFmtId="0" fontId="6" fillId="0" borderId="0" xfId="5" applyFont="1" applyFill="1" applyBorder="1" applyAlignment="1" applyProtection="1">
      <alignment horizontal="right" vertical="center"/>
    </xf>
    <xf numFmtId="0" fontId="1" fillId="0" borderId="0" xfId="5" applyFont="1" applyFill="1" applyBorder="1" applyAlignment="1" applyProtection="1">
      <alignment horizontal="center" vertical="center"/>
    </xf>
    <xf numFmtId="0" fontId="1" fillId="0" borderId="0" xfId="5" applyFont="1" applyFill="1" applyAlignment="1" applyProtection="1">
      <alignment vertical="center"/>
    </xf>
    <xf numFmtId="14" fontId="1" fillId="0" borderId="0" xfId="0" applyNumberFormat="1" applyFont="1" applyFill="1" applyBorder="1" applyAlignment="1" applyProtection="1">
      <alignment horizontal="right" vertical="center"/>
    </xf>
    <xf numFmtId="0" fontId="13" fillId="0" borderId="2" xfId="5" applyFont="1" applyFill="1" applyBorder="1" applyAlignment="1" applyProtection="1">
      <alignment vertical="center"/>
    </xf>
    <xf numFmtId="0" fontId="3" fillId="0" borderId="1" xfId="5" applyFont="1" applyFill="1" applyBorder="1" applyAlignment="1" applyProtection="1">
      <alignment vertical="center"/>
    </xf>
    <xf numFmtId="0" fontId="3" fillId="0" borderId="24" xfId="5" applyFont="1" applyFill="1" applyBorder="1" applyAlignment="1" applyProtection="1">
      <alignment vertical="center"/>
    </xf>
    <xf numFmtId="0" fontId="27" fillId="0" borderId="29" xfId="5" applyFont="1" applyBorder="1" applyAlignment="1" applyProtection="1">
      <alignment vertical="center"/>
    </xf>
    <xf numFmtId="0" fontId="13" fillId="0" borderId="66" xfId="5" applyFont="1" applyFill="1" applyBorder="1" applyAlignment="1" applyProtection="1">
      <alignment horizontal="center" vertical="center"/>
    </xf>
    <xf numFmtId="0" fontId="19" fillId="0" borderId="28" xfId="5" applyFont="1" applyBorder="1" applyAlignment="1" applyProtection="1">
      <alignment horizontal="center" vertical="center" wrapText="1"/>
    </xf>
    <xf numFmtId="0" fontId="19" fillId="0" borderId="29" xfId="5" applyFont="1" applyBorder="1" applyAlignment="1" applyProtection="1">
      <alignment horizontal="center" vertical="center" wrapText="1"/>
    </xf>
    <xf numFmtId="0" fontId="8" fillId="0" borderId="34" xfId="5" applyFont="1" applyFill="1" applyBorder="1" applyAlignment="1" applyProtection="1">
      <alignment horizontal="center" vertical="center"/>
    </xf>
    <xf numFmtId="0" fontId="8" fillId="0" borderId="35" xfId="5" applyFont="1" applyFill="1" applyBorder="1" applyAlignment="1" applyProtection="1">
      <alignment horizontal="center" vertical="center"/>
    </xf>
    <xf numFmtId="0" fontId="8" fillId="0" borderId="25" xfId="5" applyFont="1" applyFill="1" applyBorder="1" applyAlignment="1" applyProtection="1">
      <alignment horizontal="center" vertical="center"/>
    </xf>
    <xf numFmtId="0" fontId="8" fillId="0" borderId="40" xfId="5" applyFont="1" applyFill="1" applyBorder="1" applyAlignment="1" applyProtection="1">
      <alignment horizontal="center" vertical="center"/>
    </xf>
    <xf numFmtId="0" fontId="8" fillId="0" borderId="15" xfId="5" applyFont="1" applyFill="1" applyBorder="1" applyAlignment="1" applyProtection="1">
      <alignment horizontal="center" vertical="center"/>
    </xf>
    <xf numFmtId="0" fontId="8" fillId="0" borderId="25" xfId="5"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1" fontId="24" fillId="6" borderId="79" xfId="5" applyNumberFormat="1" applyFont="1" applyFill="1" applyBorder="1" applyAlignment="1" applyProtection="1">
      <alignment horizontal="center" vertical="center"/>
    </xf>
    <xf numFmtId="1" fontId="24" fillId="6" borderId="80" xfId="5" applyNumberFormat="1" applyFont="1" applyFill="1" applyBorder="1" applyAlignment="1" applyProtection="1">
      <alignment horizontal="center" vertical="center"/>
    </xf>
    <xf numFmtId="0" fontId="1" fillId="0" borderId="28" xfId="5" applyFont="1" applyFill="1" applyBorder="1" applyAlignment="1" applyProtection="1">
      <alignment horizontal="center" vertical="center"/>
    </xf>
    <xf numFmtId="1" fontId="1" fillId="0" borderId="79" xfId="5" applyNumberFormat="1" applyFont="1" applyFill="1" applyBorder="1" applyAlignment="1" applyProtection="1">
      <alignment horizontal="center" vertical="center"/>
    </xf>
    <xf numFmtId="0" fontId="1" fillId="0" borderId="80" xfId="5" applyFont="1" applyFill="1" applyBorder="1" applyAlignment="1" applyProtection="1">
      <alignment horizontal="center" vertical="center"/>
    </xf>
    <xf numFmtId="0" fontId="1" fillId="0" borderId="81" xfId="5" applyFont="1" applyFill="1" applyBorder="1" applyAlignment="1" applyProtection="1">
      <alignment horizontal="center" vertical="center"/>
    </xf>
    <xf numFmtId="0" fontId="1" fillId="0" borderId="66" xfId="5" applyFont="1" applyFill="1" applyBorder="1" applyAlignment="1" applyProtection="1">
      <alignment horizontal="center" vertical="center"/>
    </xf>
    <xf numFmtId="1" fontId="1" fillId="0" borderId="80" xfId="5" applyNumberFormat="1" applyFont="1" applyFill="1" applyBorder="1" applyAlignment="1" applyProtection="1">
      <alignment horizontal="center" vertical="center"/>
    </xf>
    <xf numFmtId="1" fontId="1" fillId="0" borderId="81" xfId="5" applyNumberFormat="1" applyFont="1" applyFill="1" applyBorder="1" applyAlignment="1" applyProtection="1">
      <alignment horizontal="center" vertical="center"/>
    </xf>
    <xf numFmtId="0" fontId="27" fillId="0" borderId="53" xfId="5" applyFont="1" applyFill="1" applyBorder="1" applyAlignment="1" applyProtection="1">
      <alignment horizontal="center" vertical="center"/>
    </xf>
    <xf numFmtId="0" fontId="27" fillId="0" borderId="82" xfId="5" applyFont="1" applyFill="1" applyBorder="1" applyAlignment="1" applyProtection="1">
      <alignment horizontal="center" vertical="center"/>
    </xf>
    <xf numFmtId="0" fontId="27" fillId="0" borderId="66" xfId="5" applyFont="1" applyFill="1" applyBorder="1" applyAlignment="1" applyProtection="1">
      <alignment horizontal="center" vertical="center"/>
    </xf>
    <xf numFmtId="0" fontId="8" fillId="0" borderId="25" xfId="5" applyFont="1" applyFill="1" applyBorder="1" applyAlignment="1" applyProtection="1">
      <alignment horizontal="center" vertical="center" wrapText="1"/>
    </xf>
    <xf numFmtId="0" fontId="8" fillId="0" borderId="40" xfId="5" applyFont="1" applyFill="1" applyBorder="1" applyAlignment="1" applyProtection="1">
      <alignment horizontal="center" vertical="center" wrapText="1"/>
    </xf>
    <xf numFmtId="0" fontId="19" fillId="0" borderId="53" xfId="5" applyFont="1" applyFill="1" applyBorder="1" applyAlignment="1" applyProtection="1">
      <alignment horizontal="left" vertical="center"/>
    </xf>
    <xf numFmtId="0" fontId="19" fillId="0" borderId="49" xfId="5" applyFont="1" applyFill="1" applyBorder="1" applyAlignment="1" applyProtection="1">
      <alignment horizontal="left" vertical="center"/>
    </xf>
    <xf numFmtId="0" fontId="8" fillId="0" borderId="39" xfId="5" applyFont="1" applyFill="1" applyBorder="1" applyAlignment="1" applyProtection="1">
      <alignment horizontal="center" vertical="center" wrapText="1"/>
    </xf>
    <xf numFmtId="0" fontId="8" fillId="0" borderId="54" xfId="5" applyFont="1" applyFill="1" applyBorder="1" applyAlignment="1" applyProtection="1">
      <alignment horizontal="center" vertical="center" wrapText="1"/>
    </xf>
    <xf numFmtId="0" fontId="8" fillId="0" borderId="49" xfId="5" applyFont="1" applyFill="1" applyBorder="1" applyAlignment="1" applyProtection="1">
      <alignment horizontal="center" vertical="center"/>
    </xf>
    <xf numFmtId="0" fontId="8" fillId="0" borderId="82" xfId="5" applyFont="1" applyFill="1" applyBorder="1" applyAlignment="1" applyProtection="1">
      <alignment horizontal="center" vertical="center"/>
    </xf>
    <xf numFmtId="0" fontId="8" fillId="0" borderId="6" xfId="5" applyFont="1" applyFill="1" applyBorder="1" applyAlignment="1" applyProtection="1">
      <alignment horizontal="center" vertical="center"/>
    </xf>
    <xf numFmtId="0" fontId="3" fillId="0" borderId="28" xfId="5" applyFont="1" applyFill="1" applyBorder="1" applyAlignment="1" applyProtection="1">
      <alignment vertical="center"/>
    </xf>
    <xf numFmtId="0" fontId="3" fillId="0" borderId="30" xfId="5" applyFont="1" applyFill="1" applyBorder="1" applyAlignment="1" applyProtection="1">
      <alignment vertical="center"/>
    </xf>
    <xf numFmtId="0" fontId="13" fillId="0" borderId="2" xfId="5" applyFont="1" applyBorder="1" applyAlignment="1" applyProtection="1">
      <alignment horizontal="left" vertical="center" wrapText="1"/>
    </xf>
    <xf numFmtId="0" fontId="13" fillId="0" borderId="1" xfId="5" applyFont="1" applyBorder="1" applyAlignment="1" applyProtection="1">
      <alignment horizontal="left" vertical="center" wrapText="1"/>
    </xf>
    <xf numFmtId="0" fontId="13" fillId="0" borderId="24" xfId="5" applyFont="1" applyBorder="1" applyAlignment="1" applyProtection="1">
      <alignment horizontal="left" vertical="center" wrapText="1"/>
    </xf>
    <xf numFmtId="1" fontId="26" fillId="0" borderId="53" xfId="5" applyNumberFormat="1" applyFont="1" applyFill="1" applyBorder="1" applyAlignment="1" applyProtection="1">
      <alignment horizontal="center" vertical="center"/>
    </xf>
    <xf numFmtId="1" fontId="26" fillId="0" borderId="77" xfId="5" applyNumberFormat="1" applyFont="1" applyFill="1" applyBorder="1" applyAlignment="1" applyProtection="1">
      <alignment horizontal="center" vertical="center"/>
    </xf>
    <xf numFmtId="0" fontId="3" fillId="0" borderId="29" xfId="5" applyFont="1" applyFill="1" applyBorder="1" applyAlignment="1" applyProtection="1">
      <alignment vertical="center"/>
    </xf>
    <xf numFmtId="0" fontId="8" fillId="0" borderId="39" xfId="5" applyFont="1" applyFill="1" applyBorder="1" applyAlignment="1" applyProtection="1">
      <alignment horizontal="center" vertical="center"/>
    </xf>
    <xf numFmtId="0" fontId="19" fillId="0" borderId="29" xfId="5" applyFont="1" applyFill="1" applyBorder="1" applyAlignment="1" applyProtection="1">
      <alignment vertical="center"/>
    </xf>
    <xf numFmtId="0" fontId="19" fillId="0" borderId="30" xfId="5" applyFont="1" applyFill="1" applyBorder="1" applyAlignment="1" applyProtection="1">
      <alignment vertical="center"/>
    </xf>
    <xf numFmtId="0" fontId="8" fillId="0" borderId="39" xfId="5" applyFont="1" applyFill="1" applyBorder="1" applyAlignment="1" applyProtection="1">
      <alignment horizontal="center" vertical="center" wrapText="1"/>
    </xf>
    <xf numFmtId="0" fontId="8" fillId="0" borderId="32" xfId="5" applyFont="1" applyFill="1" applyBorder="1" applyAlignment="1" applyProtection="1">
      <alignment horizontal="center" vertical="center"/>
    </xf>
    <xf numFmtId="0" fontId="8" fillId="0" borderId="44" xfId="5" applyFont="1" applyFill="1" applyBorder="1" applyAlignment="1" applyProtection="1">
      <alignment horizontal="center" vertical="center"/>
    </xf>
    <xf numFmtId="0" fontId="8" fillId="0" borderId="44" xfId="5"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xf>
    <xf numFmtId="0" fontId="8" fillId="0" borderId="83" xfId="5" applyFont="1" applyFill="1" applyBorder="1" applyAlignment="1" applyProtection="1">
      <alignment horizontal="center" vertical="center" wrapText="1"/>
    </xf>
    <xf numFmtId="0" fontId="8" fillId="0" borderId="10" xfId="5" applyFont="1" applyFill="1" applyBorder="1" applyAlignment="1" applyProtection="1">
      <alignment horizontal="center" vertical="center"/>
    </xf>
    <xf numFmtId="0" fontId="27" fillId="0" borderId="44" xfId="5" applyFont="1" applyBorder="1" applyAlignment="1" applyProtection="1">
      <alignment vertical="center"/>
    </xf>
    <xf numFmtId="0" fontId="1" fillId="0" borderId="84" xfId="5" applyFont="1" applyFill="1" applyBorder="1" applyAlignment="1" applyProtection="1">
      <alignment horizontal="center" vertical="center"/>
    </xf>
    <xf numFmtId="0" fontId="1" fillId="0" borderId="1" xfId="5" applyFont="1" applyFill="1" applyBorder="1" applyAlignment="1" applyProtection="1">
      <alignment horizontal="center" vertical="center"/>
    </xf>
    <xf numFmtId="0" fontId="0" fillId="0" borderId="3" xfId="0" applyFill="1" applyBorder="1" applyProtection="1"/>
    <xf numFmtId="0" fontId="4" fillId="0" borderId="0" xfId="0" applyNumberFormat="1" applyFont="1" applyFill="1" applyBorder="1" applyAlignment="1" applyProtection="1">
      <alignment horizontal="left" vertical="top"/>
    </xf>
    <xf numFmtId="0" fontId="16" fillId="2" borderId="0" xfId="5" applyFont="1" applyFill="1" applyBorder="1" applyAlignment="1" applyProtection="1">
      <alignment vertical="center"/>
      <protection locked="0"/>
    </xf>
    <xf numFmtId="0" fontId="1" fillId="0" borderId="0" xfId="0" applyFont="1" applyFill="1" applyBorder="1" applyAlignment="1" applyProtection="1">
      <alignment horizontal="right" vertical="center"/>
    </xf>
    <xf numFmtId="0" fontId="1" fillId="0" borderId="0" xfId="5" applyFont="1" applyFill="1" applyBorder="1" applyAlignment="1" applyProtection="1">
      <alignment horizontal="left" vertical="center"/>
    </xf>
    <xf numFmtId="14" fontId="1" fillId="2" borderId="7" xfId="5" applyNumberFormat="1" applyFont="1" applyFill="1" applyBorder="1" applyAlignment="1" applyProtection="1">
      <alignment horizontal="center" vertical="center"/>
      <protection locked="0"/>
    </xf>
    <xf numFmtId="0" fontId="1" fillId="2" borderId="41" xfId="5" applyFont="1" applyFill="1" applyBorder="1" applyAlignment="1" applyProtection="1">
      <alignment horizontal="center" vertical="center"/>
      <protection locked="0"/>
    </xf>
    <xf numFmtId="9" fontId="1" fillId="2" borderId="45" xfId="4" applyFont="1" applyFill="1" applyBorder="1" applyAlignment="1" applyProtection="1">
      <alignment horizontal="center" vertical="center"/>
      <protection locked="0"/>
    </xf>
    <xf numFmtId="1" fontId="1" fillId="0" borderId="8" xfId="5" applyNumberFormat="1" applyFont="1" applyBorder="1" applyAlignment="1" applyProtection="1">
      <alignment horizontal="center" vertical="center"/>
    </xf>
    <xf numFmtId="0" fontId="1" fillId="2" borderId="45" xfId="5" applyFont="1" applyFill="1" applyBorder="1" applyAlignment="1" applyProtection="1">
      <alignment horizontal="center" vertical="center"/>
      <protection locked="0"/>
    </xf>
    <xf numFmtId="0" fontId="1" fillId="2" borderId="42" xfId="5" applyFont="1" applyFill="1" applyBorder="1" applyAlignment="1" applyProtection="1">
      <alignment horizontal="center" vertical="center"/>
      <protection locked="0"/>
    </xf>
    <xf numFmtId="0" fontId="1" fillId="2" borderId="46" xfId="5" applyFont="1" applyFill="1" applyBorder="1" applyAlignment="1" applyProtection="1">
      <alignment horizontal="center" vertical="center"/>
      <protection locked="0"/>
    </xf>
    <xf numFmtId="0" fontId="3" fillId="0" borderId="31" xfId="5" applyFont="1" applyBorder="1" applyAlignment="1" applyProtection="1">
      <alignment horizontal="center" vertical="center"/>
    </xf>
    <xf numFmtId="0" fontId="3" fillId="0" borderId="32" xfId="5" applyFont="1" applyBorder="1" applyAlignment="1" applyProtection="1">
      <alignment horizontal="center" vertical="center"/>
    </xf>
    <xf numFmtId="0" fontId="6" fillId="0" borderId="0" xfId="5" applyFont="1" applyBorder="1" applyAlignment="1" applyProtection="1">
      <alignment horizontal="right" vertical="center"/>
    </xf>
    <xf numFmtId="0" fontId="3" fillId="0" borderId="0" xfId="5" applyFont="1" applyBorder="1" applyAlignment="1" applyProtection="1">
      <alignment horizontal="center" vertical="center"/>
    </xf>
    <xf numFmtId="0" fontId="3" fillId="0" borderId="66" xfId="5" applyFont="1" applyBorder="1" applyAlignment="1" applyProtection="1">
      <alignment horizontal="center" vertical="center"/>
    </xf>
    <xf numFmtId="0" fontId="1" fillId="2" borderId="66" xfId="5" applyFont="1" applyFill="1" applyBorder="1" applyAlignment="1" applyProtection="1">
      <alignment horizontal="center" vertical="center"/>
      <protection locked="0"/>
    </xf>
    <xf numFmtId="0" fontId="8" fillId="0" borderId="53" xfId="5" applyFont="1" applyBorder="1" applyAlignment="1" applyProtection="1">
      <alignment horizontal="left" vertical="center"/>
    </xf>
    <xf numFmtId="0" fontId="8" fillId="0" borderId="39" xfId="5" applyFont="1" applyBorder="1" applyAlignment="1" applyProtection="1">
      <alignment horizontal="left" vertical="center" wrapText="1"/>
    </xf>
    <xf numFmtId="0" fontId="8" fillId="0" borderId="54" xfId="5" applyFont="1" applyBorder="1" applyAlignment="1" applyProtection="1">
      <alignment horizontal="left" vertical="center" wrapText="1"/>
    </xf>
    <xf numFmtId="0" fontId="8" fillId="0" borderId="49" xfId="5" applyFont="1" applyBorder="1" applyAlignment="1" applyProtection="1">
      <alignment vertical="center" wrapText="1"/>
    </xf>
    <xf numFmtId="0" fontId="8" fillId="0" borderId="49" xfId="0" applyFont="1" applyBorder="1" applyProtection="1"/>
    <xf numFmtId="0" fontId="8" fillId="0" borderId="1" xfId="5" applyFont="1" applyBorder="1" applyAlignment="1" applyProtection="1">
      <alignment horizontal="center" vertical="center"/>
    </xf>
    <xf numFmtId="0" fontId="8" fillId="0" borderId="24" xfId="5" applyFont="1" applyBorder="1" applyAlignment="1" applyProtection="1">
      <alignment horizontal="center" vertical="center"/>
    </xf>
    <xf numFmtId="0" fontId="8" fillId="0" borderId="2" xfId="5" applyFont="1" applyBorder="1" applyAlignment="1" applyProtection="1">
      <alignment horizontal="center" vertical="center"/>
    </xf>
    <xf numFmtId="0" fontId="8" fillId="0" borderId="5" xfId="5" applyFont="1" applyBorder="1" applyAlignment="1" applyProtection="1">
      <alignment horizontal="left" vertical="center"/>
    </xf>
    <xf numFmtId="0" fontId="8" fillId="0" borderId="25" xfId="5" applyFont="1" applyBorder="1" applyAlignment="1" applyProtection="1">
      <alignment horizontal="left" vertical="center" wrapText="1"/>
    </xf>
    <xf numFmtId="0" fontId="8" fillId="0" borderId="40" xfId="5" applyFont="1" applyBorder="1" applyAlignment="1" applyProtection="1">
      <alignment horizontal="left" vertical="center" wrapText="1"/>
    </xf>
    <xf numFmtId="0" fontId="8" fillId="0" borderId="15" xfId="5" applyFont="1" applyBorder="1" applyAlignment="1" applyProtection="1">
      <alignment vertical="center"/>
    </xf>
    <xf numFmtId="0" fontId="8" fillId="0" borderId="15" xfId="5" applyFont="1" applyBorder="1" applyAlignment="1" applyProtection="1">
      <alignment horizontal="center" vertical="center"/>
    </xf>
    <xf numFmtId="0" fontId="30" fillId="0" borderId="10" xfId="5" applyFont="1" applyBorder="1" applyAlignment="1" applyProtection="1">
      <alignment horizontal="center" vertical="center"/>
    </xf>
    <xf numFmtId="0" fontId="30" fillId="0" borderId="43" xfId="5" applyFont="1" applyBorder="1" applyAlignment="1" applyProtection="1">
      <alignment horizontal="center" vertical="center"/>
    </xf>
    <xf numFmtId="0" fontId="30" fillId="0" borderId="9" xfId="5" applyFont="1" applyBorder="1" applyAlignment="1" applyProtection="1">
      <alignment horizontal="center" vertical="center"/>
    </xf>
    <xf numFmtId="0" fontId="31" fillId="0" borderId="5" xfId="5" applyFont="1" applyBorder="1" applyAlignment="1" applyProtection="1">
      <alignment horizontal="left" vertical="center"/>
    </xf>
    <xf numFmtId="0" fontId="31" fillId="0" borderId="25" xfId="5" applyFont="1" applyBorder="1" applyAlignment="1" applyProtection="1">
      <alignment horizontal="center" vertical="center"/>
    </xf>
    <xf numFmtId="0" fontId="31" fillId="0" borderId="40" xfId="5" applyFont="1" applyBorder="1" applyAlignment="1" applyProtection="1">
      <alignment horizontal="center" vertical="center"/>
    </xf>
    <xf numFmtId="0" fontId="31" fillId="0" borderId="15" xfId="5" applyFont="1" applyBorder="1" applyAlignment="1" applyProtection="1">
      <alignment horizontal="center" vertical="center"/>
    </xf>
    <xf numFmtId="0" fontId="8" fillId="0" borderId="44" xfId="5" applyFont="1" applyBorder="1" applyAlignment="1" applyProtection="1">
      <alignment vertical="center"/>
    </xf>
    <xf numFmtId="0" fontId="8" fillId="0" borderId="30" xfId="5" applyFont="1" applyBorder="1" applyAlignment="1" applyProtection="1">
      <alignment vertical="center"/>
    </xf>
    <xf numFmtId="0" fontId="30" fillId="0" borderId="28" xfId="5" applyFont="1" applyBorder="1" applyAlignment="1" applyProtection="1">
      <alignment vertical="center"/>
    </xf>
    <xf numFmtId="0" fontId="30" fillId="0" borderId="30" xfId="5" applyFont="1" applyBorder="1" applyAlignment="1" applyProtection="1">
      <alignment vertical="center"/>
    </xf>
    <xf numFmtId="0" fontId="30" fillId="0" borderId="10" xfId="5" applyFont="1" applyBorder="1" applyAlignment="1" applyProtection="1">
      <alignment horizontal="center" vertical="center" wrapText="1"/>
    </xf>
    <xf numFmtId="0" fontId="30" fillId="0" borderId="43" xfId="5" applyFont="1" applyBorder="1" applyAlignment="1" applyProtection="1">
      <alignment horizontal="center" vertical="center" wrapText="1"/>
    </xf>
    <xf numFmtId="0" fontId="13" fillId="0" borderId="29" xfId="5" applyFont="1" applyBorder="1" applyAlignment="1" applyProtection="1">
      <alignment vertical="center"/>
    </xf>
    <xf numFmtId="0" fontId="27" fillId="0" borderId="28" xfId="5" applyFont="1" applyBorder="1" applyAlignment="1" applyProtection="1">
      <alignment horizontal="left" vertical="center" wrapText="1"/>
    </xf>
    <xf numFmtId="0" fontId="27" fillId="0" borderId="29" xfId="5" applyFont="1" applyBorder="1" applyAlignment="1" applyProtection="1">
      <alignment horizontal="left" vertical="center" wrapText="1"/>
    </xf>
    <xf numFmtId="0" fontId="27" fillId="0" borderId="30" xfId="5" applyFont="1" applyBorder="1" applyAlignment="1" applyProtection="1">
      <alignment horizontal="left" vertical="center" wrapText="1"/>
    </xf>
    <xf numFmtId="0" fontId="8" fillId="0" borderId="1" xfId="5" applyFont="1" applyBorder="1" applyAlignment="1" applyProtection="1">
      <alignment vertical="center"/>
    </xf>
    <xf numFmtId="0" fontId="8" fillId="0" borderId="1" xfId="0" applyFont="1" applyBorder="1" applyProtection="1"/>
    <xf numFmtId="0" fontId="8" fillId="0" borderId="24" xfId="0" applyFont="1" applyBorder="1" applyProtection="1"/>
    <xf numFmtId="0" fontId="31" fillId="2" borderId="7" xfId="5" applyFont="1" applyFill="1" applyBorder="1" applyAlignment="1" applyProtection="1">
      <alignment horizontal="center" vertical="center"/>
    </xf>
    <xf numFmtId="0" fontId="31" fillId="2" borderId="41" xfId="5" applyFont="1" applyFill="1" applyBorder="1" applyAlignment="1" applyProtection="1">
      <alignment horizontal="center" vertical="center"/>
    </xf>
    <xf numFmtId="0" fontId="31" fillId="2" borderId="23" xfId="5" applyFont="1" applyFill="1" applyBorder="1" applyAlignment="1" applyProtection="1">
      <alignment vertical="center"/>
    </xf>
    <xf numFmtId="0" fontId="31" fillId="2" borderId="23" xfId="5" applyFont="1" applyFill="1" applyBorder="1" applyAlignment="1" applyProtection="1">
      <alignment horizontal="center" vertical="center"/>
    </xf>
    <xf numFmtId="0" fontId="31" fillId="0" borderId="27" xfId="5" applyFont="1" applyBorder="1" applyAlignment="1" applyProtection="1">
      <alignment vertical="center"/>
    </xf>
    <xf numFmtId="0" fontId="31" fillId="2" borderId="16" xfId="5" applyFont="1" applyFill="1" applyBorder="1" applyAlignment="1" applyProtection="1">
      <alignment horizontal="center" vertical="center"/>
    </xf>
    <xf numFmtId="0" fontId="31" fillId="2" borderId="42" xfId="5" applyFont="1" applyFill="1" applyBorder="1" applyAlignment="1" applyProtection="1">
      <alignment horizontal="center" vertical="center"/>
    </xf>
    <xf numFmtId="0" fontId="31" fillId="2" borderId="14" xfId="5" applyFont="1" applyFill="1" applyBorder="1" applyAlignment="1" applyProtection="1">
      <alignment vertical="center"/>
    </xf>
    <xf numFmtId="0" fontId="31" fillId="2" borderId="14" xfId="5" applyFont="1" applyFill="1" applyBorder="1" applyAlignment="1" applyProtection="1">
      <alignment horizontal="center" vertical="center"/>
    </xf>
    <xf numFmtId="0" fontId="8" fillId="0" borderId="15" xfId="5" applyFont="1" applyBorder="1" applyAlignment="1" applyProtection="1">
      <alignment horizontal="center" vertical="center" wrapText="1"/>
    </xf>
    <xf numFmtId="1" fontId="1" fillId="0" borderId="7" xfId="5" applyNumberFormat="1" applyFont="1" applyBorder="1" applyAlignment="1" applyProtection="1">
      <alignment vertical="center"/>
    </xf>
    <xf numFmtId="1" fontId="3" fillId="0" borderId="32" xfId="5" applyNumberFormat="1" applyFont="1" applyBorder="1" applyAlignment="1" applyProtection="1">
      <alignment horizontal="center" vertical="center"/>
    </xf>
    <xf numFmtId="9" fontId="31" fillId="2" borderId="45" xfId="5" applyNumberFormat="1" applyFont="1" applyFill="1" applyBorder="1" applyAlignment="1" applyProtection="1">
      <alignment horizontal="center" vertical="center"/>
    </xf>
    <xf numFmtId="9" fontId="31" fillId="2" borderId="46" xfId="5" applyNumberFormat="1" applyFont="1" applyFill="1" applyBorder="1" applyAlignment="1" applyProtection="1">
      <alignment horizontal="center" vertical="center"/>
    </xf>
    <xf numFmtId="1" fontId="31" fillId="0" borderId="8" xfId="5" applyNumberFormat="1" applyFont="1" applyBorder="1" applyAlignment="1" applyProtection="1">
      <alignment horizontal="center" vertical="center"/>
    </xf>
    <xf numFmtId="1" fontId="31" fillId="0" borderId="12" xfId="5" applyNumberFormat="1" applyFont="1" applyBorder="1" applyAlignment="1" applyProtection="1">
      <alignment horizontal="center" vertical="center"/>
    </xf>
    <xf numFmtId="1" fontId="1" fillId="0" borderId="26" xfId="5" applyNumberFormat="1" applyFont="1" applyBorder="1" applyAlignment="1" applyProtection="1">
      <alignment vertical="center"/>
    </xf>
    <xf numFmtId="1" fontId="1" fillId="0" borderId="16" xfId="5" applyNumberFormat="1" applyFont="1" applyBorder="1" applyAlignment="1" applyProtection="1">
      <alignment vertical="center"/>
    </xf>
    <xf numFmtId="1" fontId="1" fillId="0" borderId="16" xfId="5" applyNumberFormat="1" applyFont="1" applyBorder="1" applyAlignment="1" applyProtection="1">
      <alignment horizontal="center" vertical="center"/>
    </xf>
    <xf numFmtId="1" fontId="1" fillId="0" borderId="12" xfId="5" applyNumberFormat="1" applyFont="1" applyBorder="1" applyAlignment="1" applyProtection="1">
      <alignment horizontal="center" vertical="center"/>
    </xf>
    <xf numFmtId="1" fontId="1" fillId="0" borderId="26" xfId="5" applyNumberFormat="1" applyFont="1" applyBorder="1" applyAlignment="1" applyProtection="1">
      <alignment horizontal="center" vertical="center"/>
    </xf>
    <xf numFmtId="1" fontId="29" fillId="0" borderId="27" xfId="5" applyNumberFormat="1" applyFont="1" applyBorder="1" applyAlignment="1" applyProtection="1">
      <alignment horizontal="center" vertical="center"/>
    </xf>
    <xf numFmtId="0" fontId="6" fillId="0" borderId="0" xfId="8" applyNumberFormat="1" applyFont="1" applyFill="1" applyBorder="1" applyAlignment="1" applyProtection="1">
      <alignment vertical="center"/>
    </xf>
    <xf numFmtId="0" fontId="5" fillId="0" borderId="0" xfId="8" applyNumberFormat="1" applyFont="1" applyFill="1" applyBorder="1" applyAlignment="1" applyProtection="1">
      <alignment vertical="center"/>
    </xf>
    <xf numFmtId="0" fontId="5" fillId="2" borderId="0" xfId="8" applyNumberFormat="1" applyFont="1" applyFill="1" applyBorder="1" applyAlignment="1" applyProtection="1">
      <alignment horizontal="center" vertical="center"/>
      <protection locked="0"/>
    </xf>
    <xf numFmtId="0" fontId="14" fillId="0" borderId="0" xfId="8" applyFont="1" applyProtection="1"/>
    <xf numFmtId="0" fontId="1" fillId="0" borderId="0" xfId="8" applyFont="1" applyProtection="1"/>
    <xf numFmtId="0" fontId="1" fillId="0" borderId="0" xfId="8" applyNumberFormat="1" applyFont="1" applyFill="1" applyBorder="1" applyAlignment="1" applyProtection="1">
      <alignment vertical="center"/>
    </xf>
    <xf numFmtId="0" fontId="1" fillId="2" borderId="0" xfId="8" applyNumberFormat="1" applyFont="1" applyFill="1" applyBorder="1" applyAlignment="1" applyProtection="1">
      <alignment vertical="center"/>
      <protection locked="0"/>
    </xf>
    <xf numFmtId="0" fontId="1" fillId="0" borderId="0" xfId="8" applyFont="1" applyFill="1" applyAlignment="1" applyProtection="1">
      <alignment horizontal="right" vertical="center"/>
    </xf>
    <xf numFmtId="0" fontId="14" fillId="0" borderId="0" xfId="8" applyFont="1" applyBorder="1" applyProtection="1"/>
    <xf numFmtId="0" fontId="1" fillId="0" borderId="0" xfId="8" applyFont="1" applyBorder="1" applyProtection="1"/>
    <xf numFmtId="0" fontId="20" fillId="0" borderId="0" xfId="8" applyFont="1" applyBorder="1" applyProtection="1"/>
    <xf numFmtId="0" fontId="6" fillId="0" borderId="0" xfId="8" applyFont="1" applyBorder="1" applyProtection="1"/>
    <xf numFmtId="0" fontId="1" fillId="0" borderId="0" xfId="8" applyFont="1" applyAlignment="1" applyProtection="1">
      <alignment horizontal="left"/>
    </xf>
    <xf numFmtId="1" fontId="14" fillId="0" borderId="0" xfId="8" applyNumberFormat="1" applyFont="1" applyFill="1" applyProtection="1"/>
    <xf numFmtId="0" fontId="14" fillId="0" borderId="0" xfId="8" applyFont="1" applyFill="1" applyProtection="1"/>
    <xf numFmtId="0" fontId="1" fillId="0" borderId="0" xfId="8" applyFont="1" applyFill="1" applyProtection="1"/>
    <xf numFmtId="1" fontId="14" fillId="0" borderId="0" xfId="8" applyNumberFormat="1" applyFont="1" applyProtection="1"/>
    <xf numFmtId="0" fontId="2" fillId="0" borderId="0" xfId="8" applyFont="1" applyProtection="1"/>
    <xf numFmtId="0" fontId="4" fillId="0" borderId="0" xfId="8" applyNumberFormat="1" applyFont="1" applyFill="1" applyBorder="1" applyAlignment="1" applyProtection="1">
      <alignment vertical="center"/>
    </xf>
    <xf numFmtId="0" fontId="4" fillId="0" borderId="0" xfId="8" applyNumberFormat="1" applyFont="1" applyFill="1" applyBorder="1" applyAlignment="1" applyProtection="1">
      <alignment horizontal="left" vertical="center"/>
    </xf>
    <xf numFmtId="0" fontId="5" fillId="0" borderId="0" xfId="8" applyNumberFormat="1" applyFont="1" applyFill="1" applyBorder="1" applyAlignment="1" applyProtection="1">
      <alignment horizontal="right" vertical="center"/>
    </xf>
    <xf numFmtId="0" fontId="1" fillId="0" borderId="0" xfId="8" applyNumberFormat="1" applyFont="1" applyFill="1" applyBorder="1" applyAlignment="1" applyProtection="1">
      <alignment horizontal="left" vertical="center"/>
    </xf>
    <xf numFmtId="0" fontId="1" fillId="0" borderId="0" xfId="8" applyNumberFormat="1" applyFont="1" applyFill="1" applyBorder="1" applyAlignment="1" applyProtection="1">
      <alignment horizontal="right" vertical="center"/>
    </xf>
    <xf numFmtId="0" fontId="1" fillId="0" borderId="1" xfId="8" applyNumberFormat="1" applyFont="1" applyFill="1" applyBorder="1" applyAlignment="1" applyProtection="1">
      <alignment horizontal="left" vertical="center"/>
    </xf>
    <xf numFmtId="0" fontId="3" fillId="0" borderId="1" xfId="8" applyNumberFormat="1" applyFont="1" applyFill="1" applyBorder="1" applyAlignment="1" applyProtection="1">
      <alignment horizontal="left" vertical="center"/>
    </xf>
    <xf numFmtId="1" fontId="1" fillId="0" borderId="1" xfId="8" applyNumberFormat="1" applyFont="1" applyFill="1" applyBorder="1" applyAlignment="1" applyProtection="1">
      <alignment horizontal="left" vertical="center"/>
    </xf>
    <xf numFmtId="0" fontId="1" fillId="0" borderId="1" xfId="8" applyNumberFormat="1" applyFont="1" applyFill="1" applyBorder="1" applyAlignment="1" applyProtection="1">
      <alignment vertical="center"/>
    </xf>
    <xf numFmtId="0" fontId="1" fillId="0" borderId="1" xfId="8" applyFont="1" applyBorder="1" applyAlignment="1" applyProtection="1">
      <alignment horizontal="right" vertical="center"/>
    </xf>
    <xf numFmtId="0" fontId="6" fillId="0" borderId="1" xfId="8" applyNumberFormat="1" applyFont="1" applyFill="1" applyBorder="1" applyAlignment="1" applyProtection="1">
      <alignment horizontal="right" vertical="center"/>
    </xf>
    <xf numFmtId="1" fontId="6" fillId="0" borderId="1" xfId="8" applyNumberFormat="1" applyFont="1" applyFill="1" applyBorder="1" applyAlignment="1" applyProtection="1">
      <alignment horizontal="right" vertical="center"/>
    </xf>
    <xf numFmtId="0" fontId="1" fillId="0" borderId="0" xfId="8" applyFont="1" applyAlignment="1" applyProtection="1">
      <alignment horizontal="right" vertical="center"/>
    </xf>
    <xf numFmtId="14" fontId="1" fillId="0" borderId="0" xfId="8" applyNumberFormat="1" applyFont="1" applyBorder="1" applyAlignment="1" applyProtection="1">
      <alignment horizontal="right" vertical="center"/>
    </xf>
    <xf numFmtId="0" fontId="13" fillId="3" borderId="1" xfId="5" applyFont="1" applyFill="1" applyBorder="1" applyAlignment="1" applyProtection="1">
      <alignment vertical="center"/>
    </xf>
    <xf numFmtId="0" fontId="4" fillId="0" borderId="0" xfId="8" applyNumberFormat="1" applyFont="1" applyFill="1" applyBorder="1" applyAlignment="1" applyProtection="1">
      <alignment horizontal="left" vertical="top"/>
    </xf>
    <xf numFmtId="0" fontId="13" fillId="4" borderId="59" xfId="5" applyFont="1" applyFill="1" applyBorder="1" applyAlignment="1" applyProtection="1">
      <alignment horizontal="left" vertical="center" wrapText="1"/>
    </xf>
    <xf numFmtId="0" fontId="13" fillId="4" borderId="60" xfId="5" applyFont="1" applyFill="1" applyBorder="1" applyAlignment="1" applyProtection="1">
      <alignment horizontal="left" vertical="center" wrapText="1"/>
    </xf>
    <xf numFmtId="0" fontId="13" fillId="4" borderId="61" xfId="5" applyFont="1" applyFill="1" applyBorder="1" applyAlignment="1" applyProtection="1">
      <alignment horizontal="left" vertical="center" wrapText="1"/>
    </xf>
    <xf numFmtId="0" fontId="13" fillId="4" borderId="62" xfId="5" applyFont="1" applyFill="1" applyBorder="1" applyAlignment="1" applyProtection="1">
      <alignment horizontal="left" vertical="center" wrapText="1"/>
    </xf>
    <xf numFmtId="0" fontId="13" fillId="4" borderId="22" xfId="5" applyFont="1" applyFill="1" applyBorder="1" applyAlignment="1" applyProtection="1">
      <alignment horizontal="left" vertical="center" wrapText="1"/>
    </xf>
    <xf numFmtId="0" fontId="13" fillId="4" borderId="41" xfId="5" applyFont="1" applyFill="1" applyBorder="1" applyAlignment="1" applyProtection="1">
      <alignment horizontal="left" vertical="center" wrapText="1"/>
    </xf>
    <xf numFmtId="165" fontId="13" fillId="2" borderId="67" xfId="8" applyNumberFormat="1" applyFont="1" applyFill="1" applyBorder="1" applyAlignment="1" applyProtection="1">
      <alignment horizontal="center" vertical="center"/>
      <protection locked="0"/>
    </xf>
    <xf numFmtId="164" fontId="13" fillId="2" borderId="67" xfId="8" applyNumberFormat="1" applyFont="1" applyFill="1" applyBorder="1" applyAlignment="1" applyProtection="1">
      <alignment horizontal="center" vertical="center"/>
      <protection locked="0"/>
    </xf>
    <xf numFmtId="164" fontId="13" fillId="2" borderId="68" xfId="8" applyNumberFormat="1" applyFont="1" applyFill="1" applyBorder="1" applyAlignment="1" applyProtection="1">
      <alignment horizontal="center" vertical="center"/>
      <protection locked="0"/>
    </xf>
    <xf numFmtId="165" fontId="13" fillId="2" borderId="19" xfId="8" applyNumberFormat="1" applyFont="1" applyFill="1" applyBorder="1" applyAlignment="1" applyProtection="1">
      <alignment horizontal="center" vertical="center"/>
      <protection locked="0"/>
    </xf>
    <xf numFmtId="164" fontId="13" fillId="2" borderId="19" xfId="8" applyNumberFormat="1" applyFont="1" applyFill="1" applyBorder="1" applyAlignment="1" applyProtection="1">
      <alignment horizontal="center" vertical="center"/>
      <protection locked="0"/>
    </xf>
    <xf numFmtId="164" fontId="13" fillId="2" borderId="69" xfId="8" applyNumberFormat="1" applyFont="1" applyFill="1" applyBorder="1" applyAlignment="1" applyProtection="1">
      <alignment horizontal="center" vertical="center"/>
      <protection locked="0"/>
    </xf>
    <xf numFmtId="0" fontId="13" fillId="4" borderId="63" xfId="5" applyFont="1" applyFill="1" applyBorder="1" applyAlignment="1" applyProtection="1">
      <alignment vertical="center"/>
    </xf>
    <xf numFmtId="0" fontId="13" fillId="4" borderId="64" xfId="8" applyFont="1" applyFill="1" applyBorder="1" applyAlignment="1" applyProtection="1">
      <alignment horizontal="left"/>
    </xf>
    <xf numFmtId="0" fontId="13" fillId="4" borderId="65" xfId="8" applyFont="1" applyFill="1" applyBorder="1" applyProtection="1"/>
    <xf numFmtId="165" fontId="13" fillId="4" borderId="57" xfId="5" applyNumberFormat="1" applyFont="1" applyFill="1" applyBorder="1" applyAlignment="1" applyProtection="1">
      <alignment horizontal="center" vertical="center"/>
    </xf>
    <xf numFmtId="164" fontId="13" fillId="4" borderId="57" xfId="5" applyNumberFormat="1" applyFont="1" applyFill="1" applyBorder="1" applyAlignment="1" applyProtection="1">
      <alignment horizontal="center" vertical="center"/>
    </xf>
    <xf numFmtId="164" fontId="13" fillId="4" borderId="58" xfId="5" applyNumberFormat="1" applyFont="1" applyFill="1" applyBorder="1" applyAlignment="1" applyProtection="1">
      <alignment horizontal="center" vertical="center"/>
    </xf>
    <xf numFmtId="0" fontId="27" fillId="5" borderId="62" xfId="5" applyFont="1" applyFill="1" applyBorder="1" applyAlignment="1" applyProtection="1">
      <alignment vertical="center"/>
    </xf>
    <xf numFmtId="0" fontId="27" fillId="5" borderId="22" xfId="8" applyFont="1" applyFill="1" applyBorder="1" applyAlignment="1" applyProtection="1">
      <alignment horizontal="left"/>
    </xf>
    <xf numFmtId="0" fontId="27" fillId="5" borderId="41" xfId="8" applyFont="1" applyFill="1" applyBorder="1" applyProtection="1"/>
    <xf numFmtId="165" fontId="27" fillId="5" borderId="23" xfId="5" applyNumberFormat="1" applyFont="1" applyFill="1" applyBorder="1" applyAlignment="1" applyProtection="1">
      <alignment horizontal="center" vertical="center"/>
    </xf>
    <xf numFmtId="164" fontId="27" fillId="5" borderId="23" xfId="5" applyNumberFormat="1" applyFont="1" applyFill="1" applyBorder="1" applyAlignment="1" applyProtection="1">
      <alignment horizontal="center" vertical="center"/>
    </xf>
    <xf numFmtId="164" fontId="27" fillId="5" borderId="51" xfId="5" applyNumberFormat="1" applyFont="1" applyFill="1" applyBorder="1" applyAlignment="1" applyProtection="1">
      <alignment horizontal="center" vertical="center"/>
    </xf>
    <xf numFmtId="0" fontId="17" fillId="4" borderId="28" xfId="5" applyFont="1" applyFill="1" applyBorder="1" applyAlignment="1" applyProtection="1">
      <alignment horizontal="left" wrapText="1"/>
    </xf>
    <xf numFmtId="0" fontId="17" fillId="4" borderId="29" xfId="5" applyFont="1" applyFill="1" applyBorder="1" applyAlignment="1" applyProtection="1">
      <alignment horizontal="left" wrapText="1"/>
    </xf>
    <xf numFmtId="0" fontId="17" fillId="4" borderId="30" xfId="5" applyFont="1" applyFill="1" applyBorder="1" applyAlignment="1" applyProtection="1">
      <alignment horizontal="left" wrapText="1"/>
    </xf>
    <xf numFmtId="0" fontId="1" fillId="0" borderId="29" xfId="5" applyFont="1" applyFill="1" applyBorder="1" applyAlignment="1" applyProtection="1">
      <alignment horizontal="center" vertical="center"/>
    </xf>
    <xf numFmtId="0" fontId="3" fillId="0" borderId="1" xfId="5" applyFont="1" applyBorder="1" applyAlignment="1" applyProtection="1">
      <alignment horizontal="right" vertical="center"/>
    </xf>
    <xf numFmtId="1" fontId="18" fillId="3" borderId="18" xfId="5" applyNumberFormat="1" applyFont="1" applyFill="1" applyBorder="1" applyAlignment="1" applyProtection="1">
      <alignment vertical="center"/>
    </xf>
    <xf numFmtId="1" fontId="24" fillId="6" borderId="66" xfId="5" applyNumberFormat="1" applyFont="1" applyFill="1" applyBorder="1" applyAlignment="1" applyProtection="1">
      <alignment horizontal="center" vertical="center"/>
    </xf>
    <xf numFmtId="0" fontId="18" fillId="6" borderId="23" xfId="5" applyFont="1" applyFill="1" applyBorder="1" applyAlignment="1" applyProtection="1">
      <alignment vertical="center"/>
    </xf>
    <xf numFmtId="0" fontId="18" fillId="6" borderId="23" xfId="5" applyNumberFormat="1" applyFont="1" applyFill="1" applyBorder="1" applyAlignment="1" applyProtection="1">
      <alignment vertical="center"/>
    </xf>
    <xf numFmtId="2" fontId="18" fillId="6" borderId="8" xfId="5" applyNumberFormat="1" applyFont="1" applyFill="1" applyBorder="1" applyAlignment="1" applyProtection="1">
      <alignment horizontal="center" vertical="center"/>
      <protection locked="0"/>
    </xf>
    <xf numFmtId="1" fontId="18" fillId="6" borderId="66" xfId="5" applyNumberFormat="1" applyFont="1" applyFill="1" applyBorder="1" applyAlignment="1" applyProtection="1">
      <alignment horizontal="center" vertical="center"/>
    </xf>
    <xf numFmtId="1" fontId="18" fillId="6" borderId="23" xfId="5" applyNumberFormat="1" applyFont="1" applyFill="1" applyBorder="1" applyAlignment="1" applyProtection="1">
      <alignment vertical="center"/>
    </xf>
    <xf numFmtId="1" fontId="1" fillId="6" borderId="23" xfId="5" applyNumberFormat="1" applyFont="1" applyFill="1" applyBorder="1" applyAlignment="1" applyProtection="1">
      <alignment vertical="center"/>
    </xf>
    <xf numFmtId="0" fontId="1" fillId="6" borderId="23" xfId="5" applyNumberFormat="1" applyFont="1" applyFill="1" applyBorder="1" applyAlignment="1" applyProtection="1">
      <alignment vertical="center"/>
    </xf>
    <xf numFmtId="2" fontId="1" fillId="6" borderId="8" xfId="5" applyNumberFormat="1" applyFont="1" applyFill="1" applyBorder="1" applyAlignment="1" applyProtection="1">
      <alignment horizontal="center" vertical="center"/>
      <protection locked="0"/>
    </xf>
    <xf numFmtId="1" fontId="1" fillId="6" borderId="14" xfId="5" applyNumberFormat="1" applyFont="1" applyFill="1" applyBorder="1" applyAlignment="1" applyProtection="1">
      <alignment vertical="center"/>
    </xf>
    <xf numFmtId="0" fontId="1" fillId="6" borderId="14" xfId="5" applyNumberFormat="1" applyFont="1" applyFill="1" applyBorder="1" applyAlignment="1" applyProtection="1">
      <alignment vertical="center"/>
    </xf>
    <xf numFmtId="2" fontId="1" fillId="6" borderId="36" xfId="5" applyNumberFormat="1" applyFont="1" applyFill="1" applyBorder="1" applyAlignment="1" applyProtection="1">
      <alignment horizontal="center" vertical="center"/>
      <protection locked="0"/>
    </xf>
    <xf numFmtId="0" fontId="19" fillId="0" borderId="15" xfId="5" applyFont="1" applyBorder="1" applyAlignment="1" applyProtection="1">
      <alignment horizontal="left" vertical="center"/>
    </xf>
    <xf numFmtId="14" fontId="2" fillId="0" borderId="71" xfId="5" applyNumberFormat="1" applyFont="1" applyFill="1" applyBorder="1" applyAlignment="1" applyProtection="1">
      <alignment horizontal="center" vertical="center"/>
      <protection locked="0"/>
    </xf>
    <xf numFmtId="0" fontId="6" fillId="0" borderId="2" xfId="5" applyFont="1" applyFill="1" applyBorder="1" applyAlignment="1" applyProtection="1">
      <alignment vertical="center"/>
    </xf>
    <xf numFmtId="0" fontId="6" fillId="0" borderId="1" xfId="5" applyFont="1" applyFill="1" applyBorder="1" applyAlignment="1" applyProtection="1">
      <alignment vertical="center"/>
    </xf>
    <xf numFmtId="0" fontId="1" fillId="0" borderId="33" xfId="5" applyFont="1" applyFill="1" applyBorder="1" applyAlignment="1" applyProtection="1">
      <alignment horizontal="left" vertical="center"/>
    </xf>
    <xf numFmtId="0" fontId="1" fillId="0" borderId="70" xfId="5" applyFont="1" applyFill="1" applyBorder="1" applyAlignment="1" applyProtection="1">
      <alignment horizontal="left" vertical="center"/>
    </xf>
    <xf numFmtId="0" fontId="1" fillId="0" borderId="34" xfId="5" applyFont="1" applyFill="1" applyBorder="1" applyAlignment="1" applyProtection="1">
      <alignment horizontal="left" vertical="center"/>
    </xf>
    <xf numFmtId="0" fontId="1" fillId="0" borderId="34" xfId="5" applyFont="1" applyFill="1" applyBorder="1" applyAlignment="1" applyProtection="1">
      <alignment horizontal="left" vertical="center"/>
    </xf>
    <xf numFmtId="0" fontId="3" fillId="0" borderId="33" xfId="5" applyFont="1" applyFill="1" applyBorder="1" applyAlignment="1" applyProtection="1">
      <alignment horizontal="center" vertical="center"/>
    </xf>
    <xf numFmtId="0" fontId="3" fillId="0" borderId="36" xfId="5" applyFont="1" applyFill="1" applyBorder="1" applyAlignment="1" applyProtection="1">
      <alignment horizontal="center" vertical="center"/>
    </xf>
    <xf numFmtId="0" fontId="1" fillId="0" borderId="5" xfId="5" applyFont="1" applyFill="1" applyBorder="1" applyAlignment="1" applyProtection="1">
      <alignment horizontal="left" vertical="center"/>
    </xf>
    <xf numFmtId="0" fontId="1" fillId="0" borderId="40" xfId="5" applyFont="1" applyFill="1" applyBorder="1" applyAlignment="1" applyProtection="1">
      <alignment horizontal="left" vertical="center"/>
    </xf>
    <xf numFmtId="0" fontId="1" fillId="0" borderId="15" xfId="5" applyFont="1" applyFill="1" applyBorder="1" applyAlignment="1" applyProtection="1">
      <alignment horizontal="left" vertical="center"/>
    </xf>
    <xf numFmtId="0" fontId="1" fillId="0" borderId="15" xfId="5" applyFont="1" applyFill="1" applyBorder="1" applyAlignment="1" applyProtection="1">
      <alignment horizontal="left" vertical="center"/>
    </xf>
    <xf numFmtId="0" fontId="31" fillId="0" borderId="66" xfId="5" applyFont="1" applyFill="1" applyBorder="1" applyAlignment="1" applyProtection="1">
      <alignment horizontal="center" vertical="center" wrapText="1"/>
    </xf>
    <xf numFmtId="0" fontId="31" fillId="0" borderId="66" xfId="0" applyFont="1" applyFill="1" applyBorder="1" applyAlignment="1" applyProtection="1">
      <alignment horizontal="center" vertical="center"/>
    </xf>
    <xf numFmtId="0" fontId="31" fillId="0" borderId="66" xfId="5" applyFont="1" applyFill="1" applyBorder="1" applyAlignment="1" applyProtection="1">
      <alignment horizontal="center" vertical="center"/>
    </xf>
    <xf numFmtId="0" fontId="19" fillId="0" borderId="28" xfId="5" applyFont="1" applyBorder="1" applyAlignment="1" applyProtection="1">
      <alignment horizontal="left" vertical="center" wrapText="1"/>
    </xf>
    <xf numFmtId="0" fontId="19" fillId="0" borderId="29" xfId="5" applyFont="1" applyBorder="1" applyAlignment="1" applyProtection="1">
      <alignment horizontal="left" vertical="center" wrapText="1"/>
    </xf>
    <xf numFmtId="0" fontId="28" fillId="0" borderId="28" xfId="5" applyFont="1" applyBorder="1" applyAlignment="1" applyProtection="1">
      <alignment horizontal="left" vertical="center" wrapText="1"/>
    </xf>
    <xf numFmtId="0" fontId="28" fillId="0" borderId="29" xfId="5" applyFont="1" applyBorder="1" applyAlignment="1" applyProtection="1">
      <alignment horizontal="left" vertical="center" wrapText="1"/>
    </xf>
    <xf numFmtId="0" fontId="28" fillId="0" borderId="30" xfId="5" applyFont="1" applyBorder="1" applyAlignment="1" applyProtection="1">
      <alignment horizontal="left" vertical="center" wrapText="1"/>
    </xf>
    <xf numFmtId="0" fontId="31" fillId="0" borderId="1" xfId="5" applyFont="1" applyFill="1" applyBorder="1" applyAlignment="1" applyProtection="1">
      <alignment horizontal="center" vertical="center" wrapText="1"/>
    </xf>
    <xf numFmtId="0" fontId="8" fillId="0" borderId="25" xfId="5" applyFont="1" applyFill="1" applyBorder="1" applyAlignment="1" applyProtection="1">
      <alignment vertical="center" wrapText="1"/>
    </xf>
    <xf numFmtId="0" fontId="31" fillId="0" borderId="10" xfId="5" applyFont="1" applyFill="1" applyBorder="1" applyAlignment="1" applyProtection="1">
      <alignment horizontal="center" vertical="center" wrapText="1"/>
    </xf>
    <xf numFmtId="0" fontId="19" fillId="0" borderId="49" xfId="5" applyFont="1" applyBorder="1" applyAlignment="1" applyProtection="1">
      <alignment horizontal="left" vertical="center"/>
    </xf>
    <xf numFmtId="0" fontId="8" fillId="0" borderId="34" xfId="5" applyFont="1" applyFill="1" applyBorder="1" applyAlignment="1" applyProtection="1">
      <alignment horizontal="center" vertical="center" wrapText="1"/>
    </xf>
    <xf numFmtId="0" fontId="8" fillId="0" borderId="15" xfId="5" applyFont="1" applyFill="1" applyBorder="1" applyAlignment="1" applyProtection="1">
      <alignment horizontal="center" vertical="center"/>
    </xf>
    <xf numFmtId="0" fontId="3" fillId="0" borderId="66" xfId="5" applyFont="1" applyFill="1" applyBorder="1" applyAlignment="1" applyProtection="1">
      <alignment horizontal="center" vertical="center"/>
    </xf>
  </cellXfs>
  <cellStyles count="9">
    <cellStyle name="dbkatalog" xfId="1"/>
    <cellStyle name="DB-Katalog" xfId="2"/>
    <cellStyle name="Haupttitel" xfId="3"/>
    <cellStyle name="Prozent" xfId="4" builtinId="5"/>
    <cellStyle name="Standard" xfId="0" builtinId="0"/>
    <cellStyle name="Standard 2" xfId="8"/>
    <cellStyle name="Standard_NS-BH" xfId="5"/>
    <cellStyle name="Titel 1" xfId="6"/>
    <cellStyle name="Titel 2" xfId="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19050</xdr:rowOff>
    </xdr:from>
    <xdr:to>
      <xdr:col>10</xdr:col>
      <xdr:colOff>9525</xdr:colOff>
      <xdr:row>42</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11887200"/>
          <a:ext cx="88582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400"/>
            </a:spcBef>
            <a:spcAft>
              <a:spcPts val="0"/>
            </a:spcAft>
          </a:pPr>
          <a:r>
            <a:rPr lang="de-CH" sz="1000" b="1">
              <a:solidFill>
                <a:srgbClr val="000000"/>
              </a:solidFill>
              <a:effectLst/>
              <a:latin typeface="Arial" panose="020B0604020202020204" pitchFamily="34" charset="0"/>
              <a:ea typeface="Arial"/>
              <a:cs typeface="Arial" panose="020B0604020202020204" pitchFamily="34" charset="0"/>
            </a:rPr>
            <a:t>Wie komme ich von Ngesamt (Nges) zum wirksamen Stickstoff (Nverf)?</a:t>
          </a:r>
          <a:endParaRPr lang="de-CH" sz="1000">
            <a:solidFill>
              <a:srgbClr val="000000"/>
            </a:solidFill>
            <a:effectLst/>
            <a:latin typeface="Arial" panose="020B0604020202020204" pitchFamily="34" charset="0"/>
            <a:ea typeface="Arial"/>
            <a:cs typeface="Arial" panose="020B0604020202020204" pitchFamily="34" charset="0"/>
          </a:endParaRPr>
        </a:p>
        <a:p>
          <a:pPr>
            <a:spcBef>
              <a:spcPts val="400"/>
            </a:spcBef>
            <a:spcAft>
              <a:spcPts val="0"/>
            </a:spcAft>
          </a:pPr>
          <a:r>
            <a:rPr lang="de-CH" sz="1000">
              <a:solidFill>
                <a:srgbClr val="000000"/>
              </a:solidFill>
              <a:effectLst/>
              <a:latin typeface="Arial" panose="020B0604020202020204" pitchFamily="34" charset="0"/>
              <a:ea typeface="Arial"/>
              <a:cs typeface="Arial" panose="020B0604020202020204" pitchFamily="34" charset="0"/>
            </a:rPr>
            <a:t>Die Umrechnung von Nges zu Nverf wird von den Suissebilanzprogrammen berechnet. Zur Planung der anrechenbaren N-Menge können die Werte der untenstehenden Tabelle verwendet werden:</a:t>
          </a:r>
        </a:p>
        <a:p>
          <a:pPr>
            <a:spcBef>
              <a:spcPts val="400"/>
            </a:spcBef>
            <a:spcAft>
              <a:spcPts val="0"/>
            </a:spcAft>
          </a:pPr>
          <a:r>
            <a:rPr lang="de-CH" sz="1000">
              <a:solidFill>
                <a:srgbClr val="000000"/>
              </a:solidFill>
              <a:effectLst/>
              <a:latin typeface="Arial" panose="020B0604020202020204" pitchFamily="34" charset="0"/>
              <a:ea typeface="Arial"/>
              <a:cs typeface="Arial" panose="020B0604020202020204" pitchFamily="34" charset="0"/>
            </a:rPr>
            <a:t>Hofdünger Vollmist: 	Nges x (0.5 – 0.15x Anteil OAF) = Nverf		[OAF = Offene Ackerfläche]</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Übrige Hofdünger: 	Nges x (0.6 – 0.15x Anteil OAF)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Gärgülle und flüssiges Gärgut: 	Nges x (0.7 – 0.15x Anteil OAF)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Gärmist und festes Gärgut: 	Nges x (0.2 – 0.15x Anteil OAF)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Kompost: 		Nges x  0.1 		= Nverf</a:t>
          </a:r>
        </a:p>
        <a:p>
          <a:pPr>
            <a:spcAft>
              <a:spcPts val="0"/>
            </a:spcAft>
          </a:pPr>
          <a:r>
            <a:rPr lang="de-CH" sz="1000" i="1">
              <a:solidFill>
                <a:srgbClr val="000000"/>
              </a:solidFill>
              <a:effectLst/>
              <a:latin typeface="Arial" panose="020B0604020202020204" pitchFamily="34" charset="0"/>
              <a:ea typeface="Arial"/>
              <a:cs typeface="Arial" panose="020B0604020202020204" pitchFamily="34" charset="0"/>
            </a:rPr>
            <a:t>Beispiel: 	 Mischgülle, 150 kg Nges x (0.6  - 0.15 x 0.4 Anteil OAF)  = 150kg Nges x 0.54 = </a:t>
          </a:r>
          <a:r>
            <a:rPr lang="de-CH" sz="1000" b="1" i="1">
              <a:solidFill>
                <a:srgbClr val="000000"/>
              </a:solidFill>
              <a:effectLst/>
              <a:latin typeface="Arial" panose="020B0604020202020204" pitchFamily="34" charset="0"/>
              <a:ea typeface="Arial"/>
              <a:cs typeface="Arial" panose="020B0604020202020204" pitchFamily="34" charset="0"/>
            </a:rPr>
            <a:t>81 kg Nverf</a:t>
          </a:r>
          <a:endParaRPr lang="de-CH" sz="1000">
            <a:solidFill>
              <a:srgbClr val="000000"/>
            </a:solidFill>
            <a:effectLst/>
            <a:latin typeface="Arial" panose="020B0604020202020204" pitchFamily="34" charset="0"/>
            <a:ea typeface="Arial"/>
            <a:cs typeface="Arial" panose="020B0604020202020204" pitchFamily="34" charset="0"/>
          </a:endParaRPr>
        </a:p>
        <a:p>
          <a:endParaRPr lang="de-CH"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19050</xdr:rowOff>
    </xdr:from>
    <xdr:to>
      <xdr:col>11</xdr:col>
      <xdr:colOff>9525</xdr:colOff>
      <xdr:row>42</xdr:row>
      <xdr:rowOff>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11991975"/>
          <a:ext cx="900112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400"/>
            </a:spcBef>
            <a:spcAft>
              <a:spcPts val="0"/>
            </a:spcAft>
          </a:pPr>
          <a:r>
            <a:rPr lang="de-CH" sz="1000" b="1">
              <a:solidFill>
                <a:srgbClr val="000000"/>
              </a:solidFill>
              <a:effectLst/>
              <a:latin typeface="Arial" panose="020B0604020202020204" pitchFamily="34" charset="0"/>
              <a:ea typeface="Arial"/>
              <a:cs typeface="Arial" panose="020B0604020202020204" pitchFamily="34" charset="0"/>
            </a:rPr>
            <a:t>Wie komme ich von Ngesamt (Nges) zum wirksamen Stickstoff (Nverf)?</a:t>
          </a:r>
          <a:endParaRPr lang="de-CH" sz="1000">
            <a:solidFill>
              <a:srgbClr val="000000"/>
            </a:solidFill>
            <a:effectLst/>
            <a:latin typeface="Arial" panose="020B0604020202020204" pitchFamily="34" charset="0"/>
            <a:ea typeface="Arial"/>
            <a:cs typeface="Arial" panose="020B0604020202020204" pitchFamily="34" charset="0"/>
          </a:endParaRPr>
        </a:p>
        <a:p>
          <a:pPr>
            <a:spcBef>
              <a:spcPts val="400"/>
            </a:spcBef>
            <a:spcAft>
              <a:spcPts val="0"/>
            </a:spcAft>
          </a:pPr>
          <a:r>
            <a:rPr lang="de-CH" sz="1000">
              <a:solidFill>
                <a:srgbClr val="000000"/>
              </a:solidFill>
              <a:effectLst/>
              <a:latin typeface="Arial" panose="020B0604020202020204" pitchFamily="34" charset="0"/>
              <a:ea typeface="Arial"/>
              <a:cs typeface="Arial" panose="020B0604020202020204" pitchFamily="34" charset="0"/>
            </a:rPr>
            <a:t>Die Umrechnung von Nges zu Nverf wird von den Suissebilanzprogrammen berechnet. Zur Planung der anrechenbaren N-Menge können die Werte der untenstehenden Tabelle verwendet werden:</a:t>
          </a:r>
        </a:p>
        <a:p>
          <a:pPr>
            <a:spcBef>
              <a:spcPts val="400"/>
            </a:spcBef>
            <a:spcAft>
              <a:spcPts val="0"/>
            </a:spcAft>
          </a:pPr>
          <a:r>
            <a:rPr lang="de-CH" sz="1000">
              <a:solidFill>
                <a:srgbClr val="000000"/>
              </a:solidFill>
              <a:effectLst/>
              <a:latin typeface="Arial" panose="020B0604020202020204" pitchFamily="34" charset="0"/>
              <a:ea typeface="Arial"/>
              <a:cs typeface="Arial" panose="020B0604020202020204" pitchFamily="34" charset="0"/>
            </a:rPr>
            <a:t>Hofdünger Vollmist: 	Nges x (0.5 – 0.15x Anteil OAF) = Nverf		[OAF = Offene Ackerfläche]</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Übrige Hofdünger: 	Nges x (0.6 – 0.15x Anteil OAF)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Gärgülle und flüssiges Gärgut: 	Nges x (0.7 – 0.15x Anteil OAF)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Gärmist und festes Gärgut: 	Nges x  0.2		= Nverf</a:t>
          </a:r>
        </a:p>
        <a:p>
          <a:pPr>
            <a:spcAft>
              <a:spcPts val="0"/>
            </a:spcAft>
          </a:pPr>
          <a:r>
            <a:rPr lang="de-CH" sz="1000">
              <a:solidFill>
                <a:srgbClr val="000000"/>
              </a:solidFill>
              <a:effectLst/>
              <a:latin typeface="Arial" panose="020B0604020202020204" pitchFamily="34" charset="0"/>
              <a:ea typeface="Arial"/>
              <a:cs typeface="Arial" panose="020B0604020202020204" pitchFamily="34" charset="0"/>
            </a:rPr>
            <a:t>Kompost: 		Nges x </a:t>
          </a:r>
          <a:r>
            <a:rPr lang="de-CH" sz="1000" baseline="0">
              <a:solidFill>
                <a:srgbClr val="000000"/>
              </a:solidFill>
              <a:effectLst/>
              <a:latin typeface="Arial" panose="020B0604020202020204" pitchFamily="34" charset="0"/>
              <a:ea typeface="Arial"/>
              <a:cs typeface="Arial" panose="020B0604020202020204" pitchFamily="34" charset="0"/>
            </a:rPr>
            <a:t> </a:t>
          </a:r>
          <a:r>
            <a:rPr lang="de-CH" sz="1000">
              <a:solidFill>
                <a:srgbClr val="000000"/>
              </a:solidFill>
              <a:effectLst/>
              <a:latin typeface="Arial" panose="020B0604020202020204" pitchFamily="34" charset="0"/>
              <a:ea typeface="Arial"/>
              <a:cs typeface="Arial" panose="020B0604020202020204" pitchFamily="34" charset="0"/>
            </a:rPr>
            <a:t>0.1 		= Nverf</a:t>
          </a:r>
        </a:p>
        <a:p>
          <a:pPr>
            <a:spcAft>
              <a:spcPts val="0"/>
            </a:spcAft>
          </a:pPr>
          <a:r>
            <a:rPr lang="de-CH" sz="1000" i="1">
              <a:solidFill>
                <a:srgbClr val="000000"/>
              </a:solidFill>
              <a:effectLst/>
              <a:latin typeface="Arial" panose="020B0604020202020204" pitchFamily="34" charset="0"/>
              <a:ea typeface="Arial"/>
              <a:cs typeface="Arial" panose="020B0604020202020204" pitchFamily="34" charset="0"/>
            </a:rPr>
            <a:t>Beispiel: 	 Mischgülle, 150 kg Nges x (0.6  - 0.15 x 0.4 Anteil OAF)  = 150kg Nges x 0.54 = </a:t>
          </a:r>
          <a:r>
            <a:rPr lang="de-CH" sz="1000" b="1" i="1">
              <a:solidFill>
                <a:srgbClr val="000000"/>
              </a:solidFill>
              <a:effectLst/>
              <a:latin typeface="Arial" panose="020B0604020202020204" pitchFamily="34" charset="0"/>
              <a:ea typeface="Arial"/>
              <a:cs typeface="Arial" panose="020B0604020202020204" pitchFamily="34" charset="0"/>
            </a:rPr>
            <a:t>81 kg Nverf</a:t>
          </a:r>
          <a:endParaRPr lang="de-CH" sz="1000">
            <a:solidFill>
              <a:srgbClr val="000000"/>
            </a:solidFill>
            <a:effectLst/>
            <a:latin typeface="Arial" panose="020B0604020202020204" pitchFamily="34" charset="0"/>
            <a:ea typeface="Arial"/>
            <a:cs typeface="Arial" panose="020B0604020202020204" pitchFamily="34" charset="0"/>
          </a:endParaRPr>
        </a:p>
        <a:p>
          <a:endParaRPr lang="de-CH" sz="10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5"/>
  <sheetViews>
    <sheetView showZeros="0" tabSelected="1" showWhiteSpace="0" view="pageLayout" zoomScaleNormal="100" workbookViewId="0">
      <selection activeCell="N11" sqref="N11"/>
    </sheetView>
  </sheetViews>
  <sheetFormatPr baseColWidth="10" defaultColWidth="11.5703125" defaultRowHeight="12.75"/>
  <cols>
    <col min="1" max="1" width="9.7109375" style="290" customWidth="1"/>
    <col min="2" max="2" width="32" style="290" customWidth="1"/>
    <col min="3" max="3" width="11.140625" style="290" customWidth="1"/>
    <col min="4" max="4" width="4.85546875" style="290" customWidth="1"/>
    <col min="5" max="8" width="11.140625" style="290" customWidth="1"/>
    <col min="9" max="10" width="12" style="290" customWidth="1"/>
    <col min="11" max="257" width="11.5703125" style="10"/>
    <col min="258" max="258" width="9.7109375" style="10" customWidth="1"/>
    <col min="259" max="259" width="32" style="10" customWidth="1"/>
    <col min="260" max="266" width="12" style="10" customWidth="1"/>
    <col min="267" max="513" width="11.5703125" style="10"/>
    <col min="514" max="514" width="9.7109375" style="10" customWidth="1"/>
    <col min="515" max="515" width="32" style="10" customWidth="1"/>
    <col min="516" max="522" width="12" style="10" customWidth="1"/>
    <col min="523" max="769" width="11.5703125" style="10"/>
    <col min="770" max="770" width="9.7109375" style="10" customWidth="1"/>
    <col min="771" max="771" width="32" style="10" customWidth="1"/>
    <col min="772" max="778" width="12" style="10" customWidth="1"/>
    <col min="779" max="1025" width="11.5703125" style="10"/>
    <col min="1026" max="1026" width="9.7109375" style="10" customWidth="1"/>
    <col min="1027" max="1027" width="32" style="10" customWidth="1"/>
    <col min="1028" max="1034" width="12" style="10" customWidth="1"/>
    <col min="1035" max="1281" width="11.5703125" style="10"/>
    <col min="1282" max="1282" width="9.7109375" style="10" customWidth="1"/>
    <col min="1283" max="1283" width="32" style="10" customWidth="1"/>
    <col min="1284" max="1290" width="12" style="10" customWidth="1"/>
    <col min="1291" max="1537" width="11.5703125" style="10"/>
    <col min="1538" max="1538" width="9.7109375" style="10" customWidth="1"/>
    <col min="1539" max="1539" width="32" style="10" customWidth="1"/>
    <col min="1540" max="1546" width="12" style="10" customWidth="1"/>
    <col min="1547" max="1793" width="11.5703125" style="10"/>
    <col min="1794" max="1794" width="9.7109375" style="10" customWidth="1"/>
    <col min="1795" max="1795" width="32" style="10" customWidth="1"/>
    <col min="1796" max="1802" width="12" style="10" customWidth="1"/>
    <col min="1803" max="2049" width="11.5703125" style="10"/>
    <col min="2050" max="2050" width="9.7109375" style="10" customWidth="1"/>
    <col min="2051" max="2051" width="32" style="10" customWidth="1"/>
    <col min="2052" max="2058" width="12" style="10" customWidth="1"/>
    <col min="2059" max="2305" width="11.5703125" style="10"/>
    <col min="2306" max="2306" width="9.7109375" style="10" customWidth="1"/>
    <col min="2307" max="2307" width="32" style="10" customWidth="1"/>
    <col min="2308" max="2314" width="12" style="10" customWidth="1"/>
    <col min="2315" max="2561" width="11.5703125" style="10"/>
    <col min="2562" max="2562" width="9.7109375" style="10" customWidth="1"/>
    <col min="2563" max="2563" width="32" style="10" customWidth="1"/>
    <col min="2564" max="2570" width="12" style="10" customWidth="1"/>
    <col min="2571" max="2817" width="11.5703125" style="10"/>
    <col min="2818" max="2818" width="9.7109375" style="10" customWidth="1"/>
    <col min="2819" max="2819" width="32" style="10" customWidth="1"/>
    <col min="2820" max="2826" width="12" style="10" customWidth="1"/>
    <col min="2827" max="3073" width="11.5703125" style="10"/>
    <col min="3074" max="3074" width="9.7109375" style="10" customWidth="1"/>
    <col min="3075" max="3075" width="32" style="10" customWidth="1"/>
    <col min="3076" max="3082" width="12" style="10" customWidth="1"/>
    <col min="3083" max="3329" width="11.5703125" style="10"/>
    <col min="3330" max="3330" width="9.7109375" style="10" customWidth="1"/>
    <col min="3331" max="3331" width="32" style="10" customWidth="1"/>
    <col min="3332" max="3338" width="12" style="10" customWidth="1"/>
    <col min="3339" max="3585" width="11.5703125" style="10"/>
    <col min="3586" max="3586" width="9.7109375" style="10" customWidth="1"/>
    <col min="3587" max="3587" width="32" style="10" customWidth="1"/>
    <col min="3588" max="3594" width="12" style="10" customWidth="1"/>
    <col min="3595" max="3841" width="11.5703125" style="10"/>
    <col min="3842" max="3842" width="9.7109375" style="10" customWidth="1"/>
    <col min="3843" max="3843" width="32" style="10" customWidth="1"/>
    <col min="3844" max="3850" width="12" style="10" customWidth="1"/>
    <col min="3851" max="4097" width="11.5703125" style="10"/>
    <col min="4098" max="4098" width="9.7109375" style="10" customWidth="1"/>
    <col min="4099" max="4099" width="32" style="10" customWidth="1"/>
    <col min="4100" max="4106" width="12" style="10" customWidth="1"/>
    <col min="4107" max="4353" width="11.5703125" style="10"/>
    <col min="4354" max="4354" width="9.7109375" style="10" customWidth="1"/>
    <col min="4355" max="4355" width="32" style="10" customWidth="1"/>
    <col min="4356" max="4362" width="12" style="10" customWidth="1"/>
    <col min="4363" max="4609" width="11.5703125" style="10"/>
    <col min="4610" max="4610" width="9.7109375" style="10" customWidth="1"/>
    <col min="4611" max="4611" width="32" style="10" customWidth="1"/>
    <col min="4612" max="4618" width="12" style="10" customWidth="1"/>
    <col min="4619" max="4865" width="11.5703125" style="10"/>
    <col min="4866" max="4866" width="9.7109375" style="10" customWidth="1"/>
    <col min="4867" max="4867" width="32" style="10" customWidth="1"/>
    <col min="4868" max="4874" width="12" style="10" customWidth="1"/>
    <col min="4875" max="5121" width="11.5703125" style="10"/>
    <col min="5122" max="5122" width="9.7109375" style="10" customWidth="1"/>
    <col min="5123" max="5123" width="32" style="10" customWidth="1"/>
    <col min="5124" max="5130" width="12" style="10" customWidth="1"/>
    <col min="5131" max="5377" width="11.5703125" style="10"/>
    <col min="5378" max="5378" width="9.7109375" style="10" customWidth="1"/>
    <col min="5379" max="5379" width="32" style="10" customWidth="1"/>
    <col min="5380" max="5386" width="12" style="10" customWidth="1"/>
    <col min="5387" max="5633" width="11.5703125" style="10"/>
    <col min="5634" max="5634" width="9.7109375" style="10" customWidth="1"/>
    <col min="5635" max="5635" width="32" style="10" customWidth="1"/>
    <col min="5636" max="5642" width="12" style="10" customWidth="1"/>
    <col min="5643" max="5889" width="11.5703125" style="10"/>
    <col min="5890" max="5890" width="9.7109375" style="10" customWidth="1"/>
    <col min="5891" max="5891" width="32" style="10" customWidth="1"/>
    <col min="5892" max="5898" width="12" style="10" customWidth="1"/>
    <col min="5899" max="6145" width="11.5703125" style="10"/>
    <col min="6146" max="6146" width="9.7109375" style="10" customWidth="1"/>
    <col min="6147" max="6147" width="32" style="10" customWidth="1"/>
    <col min="6148" max="6154" width="12" style="10" customWidth="1"/>
    <col min="6155" max="6401" width="11.5703125" style="10"/>
    <col min="6402" max="6402" width="9.7109375" style="10" customWidth="1"/>
    <col min="6403" max="6403" width="32" style="10" customWidth="1"/>
    <col min="6404" max="6410" width="12" style="10" customWidth="1"/>
    <col min="6411" max="6657" width="11.5703125" style="10"/>
    <col min="6658" max="6658" width="9.7109375" style="10" customWidth="1"/>
    <col min="6659" max="6659" width="32" style="10" customWidth="1"/>
    <col min="6660" max="6666" width="12" style="10" customWidth="1"/>
    <col min="6667" max="6913" width="11.5703125" style="10"/>
    <col min="6914" max="6914" width="9.7109375" style="10" customWidth="1"/>
    <col min="6915" max="6915" width="32" style="10" customWidth="1"/>
    <col min="6916" max="6922" width="12" style="10" customWidth="1"/>
    <col min="6923" max="7169" width="11.5703125" style="10"/>
    <col min="7170" max="7170" width="9.7109375" style="10" customWidth="1"/>
    <col min="7171" max="7171" width="32" style="10" customWidth="1"/>
    <col min="7172" max="7178" width="12" style="10" customWidth="1"/>
    <col min="7179" max="7425" width="11.5703125" style="10"/>
    <col min="7426" max="7426" width="9.7109375" style="10" customWidth="1"/>
    <col min="7427" max="7427" width="32" style="10" customWidth="1"/>
    <col min="7428" max="7434" width="12" style="10" customWidth="1"/>
    <col min="7435" max="7681" width="11.5703125" style="10"/>
    <col min="7682" max="7682" width="9.7109375" style="10" customWidth="1"/>
    <col min="7683" max="7683" width="32" style="10" customWidth="1"/>
    <col min="7684" max="7690" width="12" style="10" customWidth="1"/>
    <col min="7691" max="7937" width="11.5703125" style="10"/>
    <col min="7938" max="7938" width="9.7109375" style="10" customWidth="1"/>
    <col min="7939" max="7939" width="32" style="10" customWidth="1"/>
    <col min="7940" max="7946" width="12" style="10" customWidth="1"/>
    <col min="7947" max="8193" width="11.5703125" style="10"/>
    <col min="8194" max="8194" width="9.7109375" style="10" customWidth="1"/>
    <col min="8195" max="8195" width="32" style="10" customWidth="1"/>
    <col min="8196" max="8202" width="12" style="10" customWidth="1"/>
    <col min="8203" max="8449" width="11.5703125" style="10"/>
    <col min="8450" max="8450" width="9.7109375" style="10" customWidth="1"/>
    <col min="8451" max="8451" width="32" style="10" customWidth="1"/>
    <col min="8452" max="8458" width="12" style="10" customWidth="1"/>
    <col min="8459" max="8705" width="11.5703125" style="10"/>
    <col min="8706" max="8706" width="9.7109375" style="10" customWidth="1"/>
    <col min="8707" max="8707" width="32" style="10" customWidth="1"/>
    <col min="8708" max="8714" width="12" style="10" customWidth="1"/>
    <col min="8715" max="8961" width="11.5703125" style="10"/>
    <col min="8962" max="8962" width="9.7109375" style="10" customWidth="1"/>
    <col min="8963" max="8963" width="32" style="10" customWidth="1"/>
    <col min="8964" max="8970" width="12" style="10" customWidth="1"/>
    <col min="8971" max="9217" width="11.5703125" style="10"/>
    <col min="9218" max="9218" width="9.7109375" style="10" customWidth="1"/>
    <col min="9219" max="9219" width="32" style="10" customWidth="1"/>
    <col min="9220" max="9226" width="12" style="10" customWidth="1"/>
    <col min="9227" max="9473" width="11.5703125" style="10"/>
    <col min="9474" max="9474" width="9.7109375" style="10" customWidth="1"/>
    <col min="9475" max="9475" width="32" style="10" customWidth="1"/>
    <col min="9476" max="9482" width="12" style="10" customWidth="1"/>
    <col min="9483" max="9729" width="11.5703125" style="10"/>
    <col min="9730" max="9730" width="9.7109375" style="10" customWidth="1"/>
    <col min="9731" max="9731" width="32" style="10" customWidth="1"/>
    <col min="9732" max="9738" width="12" style="10" customWidth="1"/>
    <col min="9739" max="9985" width="11.5703125" style="10"/>
    <col min="9986" max="9986" width="9.7109375" style="10" customWidth="1"/>
    <col min="9987" max="9987" width="32" style="10" customWidth="1"/>
    <col min="9988" max="9994" width="12" style="10" customWidth="1"/>
    <col min="9995" max="10241" width="11.5703125" style="10"/>
    <col min="10242" max="10242" width="9.7109375" style="10" customWidth="1"/>
    <col min="10243" max="10243" width="32" style="10" customWidth="1"/>
    <col min="10244" max="10250" width="12" style="10" customWidth="1"/>
    <col min="10251" max="10497" width="11.5703125" style="10"/>
    <col min="10498" max="10498" width="9.7109375" style="10" customWidth="1"/>
    <col min="10499" max="10499" width="32" style="10" customWidth="1"/>
    <col min="10500" max="10506" width="12" style="10" customWidth="1"/>
    <col min="10507" max="10753" width="11.5703125" style="10"/>
    <col min="10754" max="10754" width="9.7109375" style="10" customWidth="1"/>
    <col min="10755" max="10755" width="32" style="10" customWidth="1"/>
    <col min="10756" max="10762" width="12" style="10" customWidth="1"/>
    <col min="10763" max="11009" width="11.5703125" style="10"/>
    <col min="11010" max="11010" width="9.7109375" style="10" customWidth="1"/>
    <col min="11011" max="11011" width="32" style="10" customWidth="1"/>
    <col min="11012" max="11018" width="12" style="10" customWidth="1"/>
    <col min="11019" max="11265" width="11.5703125" style="10"/>
    <col min="11266" max="11266" width="9.7109375" style="10" customWidth="1"/>
    <col min="11267" max="11267" width="32" style="10" customWidth="1"/>
    <col min="11268" max="11274" width="12" style="10" customWidth="1"/>
    <col min="11275" max="11521" width="11.5703125" style="10"/>
    <col min="11522" max="11522" width="9.7109375" style="10" customWidth="1"/>
    <col min="11523" max="11523" width="32" style="10" customWidth="1"/>
    <col min="11524" max="11530" width="12" style="10" customWidth="1"/>
    <col min="11531" max="11777" width="11.5703125" style="10"/>
    <col min="11778" max="11778" width="9.7109375" style="10" customWidth="1"/>
    <col min="11779" max="11779" width="32" style="10" customWidth="1"/>
    <col min="11780" max="11786" width="12" style="10" customWidth="1"/>
    <col min="11787" max="12033" width="11.5703125" style="10"/>
    <col min="12034" max="12034" width="9.7109375" style="10" customWidth="1"/>
    <col min="12035" max="12035" width="32" style="10" customWidth="1"/>
    <col min="12036" max="12042" width="12" style="10" customWidth="1"/>
    <col min="12043" max="12289" width="11.5703125" style="10"/>
    <col min="12290" max="12290" width="9.7109375" style="10" customWidth="1"/>
    <col min="12291" max="12291" width="32" style="10" customWidth="1"/>
    <col min="12292" max="12298" width="12" style="10" customWidth="1"/>
    <col min="12299" max="12545" width="11.5703125" style="10"/>
    <col min="12546" max="12546" width="9.7109375" style="10" customWidth="1"/>
    <col min="12547" max="12547" width="32" style="10" customWidth="1"/>
    <col min="12548" max="12554" width="12" style="10" customWidth="1"/>
    <col min="12555" max="12801" width="11.5703125" style="10"/>
    <col min="12802" max="12802" width="9.7109375" style="10" customWidth="1"/>
    <col min="12803" max="12803" width="32" style="10" customWidth="1"/>
    <col min="12804" max="12810" width="12" style="10" customWidth="1"/>
    <col min="12811" max="13057" width="11.5703125" style="10"/>
    <col min="13058" max="13058" width="9.7109375" style="10" customWidth="1"/>
    <col min="13059" max="13059" width="32" style="10" customWidth="1"/>
    <col min="13060" max="13066" width="12" style="10" customWidth="1"/>
    <col min="13067" max="13313" width="11.5703125" style="10"/>
    <col min="13314" max="13314" width="9.7109375" style="10" customWidth="1"/>
    <col min="13315" max="13315" width="32" style="10" customWidth="1"/>
    <col min="13316" max="13322" width="12" style="10" customWidth="1"/>
    <col min="13323" max="13569" width="11.5703125" style="10"/>
    <col min="13570" max="13570" width="9.7109375" style="10" customWidth="1"/>
    <col min="13571" max="13571" width="32" style="10" customWidth="1"/>
    <col min="13572" max="13578" width="12" style="10" customWidth="1"/>
    <col min="13579" max="13825" width="11.5703125" style="10"/>
    <col min="13826" max="13826" width="9.7109375" style="10" customWidth="1"/>
    <col min="13827" max="13827" width="32" style="10" customWidth="1"/>
    <col min="13828" max="13834" width="12" style="10" customWidth="1"/>
    <col min="13835" max="14081" width="11.5703125" style="10"/>
    <col min="14082" max="14082" width="9.7109375" style="10" customWidth="1"/>
    <col min="14083" max="14083" width="32" style="10" customWidth="1"/>
    <col min="14084" max="14090" width="12" style="10" customWidth="1"/>
    <col min="14091" max="14337" width="11.5703125" style="10"/>
    <col min="14338" max="14338" width="9.7109375" style="10" customWidth="1"/>
    <col min="14339" max="14339" width="32" style="10" customWidth="1"/>
    <col min="14340" max="14346" width="12" style="10" customWidth="1"/>
    <col min="14347" max="14593" width="11.5703125" style="10"/>
    <col min="14594" max="14594" width="9.7109375" style="10" customWidth="1"/>
    <col min="14595" max="14595" width="32" style="10" customWidth="1"/>
    <col min="14596" max="14602" width="12" style="10" customWidth="1"/>
    <col min="14603" max="14849" width="11.5703125" style="10"/>
    <col min="14850" max="14850" width="9.7109375" style="10" customWidth="1"/>
    <col min="14851" max="14851" width="32" style="10" customWidth="1"/>
    <col min="14852" max="14858" width="12" style="10" customWidth="1"/>
    <col min="14859" max="15105" width="11.5703125" style="10"/>
    <col min="15106" max="15106" width="9.7109375" style="10" customWidth="1"/>
    <col min="15107" max="15107" width="32" style="10" customWidth="1"/>
    <col min="15108" max="15114" width="12" style="10" customWidth="1"/>
    <col min="15115" max="15361" width="11.5703125" style="10"/>
    <col min="15362" max="15362" width="9.7109375" style="10" customWidth="1"/>
    <col min="15363" max="15363" width="32" style="10" customWidth="1"/>
    <col min="15364" max="15370" width="12" style="10" customWidth="1"/>
    <col min="15371" max="15617" width="11.5703125" style="10"/>
    <col min="15618" max="15618" width="9.7109375" style="10" customWidth="1"/>
    <col min="15619" max="15619" width="32" style="10" customWidth="1"/>
    <col min="15620" max="15626" width="12" style="10" customWidth="1"/>
    <col min="15627" max="15873" width="11.5703125" style="10"/>
    <col min="15874" max="15874" width="9.7109375" style="10" customWidth="1"/>
    <col min="15875" max="15875" width="32" style="10" customWidth="1"/>
    <col min="15876" max="15882" width="12" style="10" customWidth="1"/>
    <col min="15883" max="16129" width="11.5703125" style="10"/>
    <col min="16130" max="16130" width="9.7109375" style="10" customWidth="1"/>
    <col min="16131" max="16131" width="32" style="10" customWidth="1"/>
    <col min="16132" max="16138" width="12" style="10" customWidth="1"/>
    <col min="16139" max="16384" width="11.5703125" style="10"/>
  </cols>
  <sheetData>
    <row r="1" spans="1:10" s="215" customFormat="1" ht="21" customHeight="1">
      <c r="A1" s="147" t="s">
        <v>102</v>
      </c>
      <c r="B1" s="148"/>
      <c r="C1" s="148"/>
      <c r="D1" s="148"/>
      <c r="E1" s="148"/>
      <c r="F1" s="148"/>
      <c r="G1" s="149" t="s">
        <v>12</v>
      </c>
      <c r="H1" s="218"/>
      <c r="I1" s="219"/>
      <c r="J1" s="220"/>
    </row>
    <row r="2" spans="1:10" s="215" customFormat="1" ht="21" customHeight="1">
      <c r="A2" s="150"/>
      <c r="B2" s="11"/>
      <c r="C2" s="11"/>
      <c r="D2" s="11"/>
      <c r="E2" s="11"/>
      <c r="F2" s="11"/>
      <c r="G2" s="5" t="s">
        <v>11</v>
      </c>
      <c r="H2" s="221"/>
      <c r="I2" s="222"/>
      <c r="J2" s="223"/>
    </row>
    <row r="3" spans="1:10" s="217" customFormat="1" ht="21.75" customHeight="1">
      <c r="A3" s="151"/>
      <c r="B3" s="5"/>
      <c r="C3" s="5"/>
      <c r="D3" s="5"/>
      <c r="E3" s="5"/>
      <c r="F3" s="5"/>
      <c r="G3" s="152" t="s">
        <v>13</v>
      </c>
      <c r="H3" s="216"/>
      <c r="I3" s="154"/>
      <c r="J3" s="155"/>
    </row>
    <row r="4" spans="1:10" s="215" customFormat="1" ht="18.75" customHeight="1">
      <c r="A4" s="224"/>
      <c r="B4" s="45"/>
      <c r="C4" s="45"/>
      <c r="D4" s="45"/>
      <c r="E4" s="45"/>
      <c r="F4" s="45"/>
      <c r="G4" s="45"/>
      <c r="H4" s="46"/>
      <c r="I4" s="305" t="s">
        <v>45</v>
      </c>
      <c r="J4" s="305" t="s">
        <v>46</v>
      </c>
    </row>
    <row r="5" spans="1:10" s="215" customFormat="1" ht="18.75" customHeight="1">
      <c r="A5" s="225"/>
      <c r="B5" s="50"/>
      <c r="C5" s="50"/>
      <c r="D5" s="50"/>
      <c r="E5" s="50"/>
      <c r="F5" s="50"/>
      <c r="G5" s="50"/>
      <c r="H5" s="226"/>
      <c r="I5" s="296" t="s">
        <v>3</v>
      </c>
      <c r="J5" s="296" t="s">
        <v>0</v>
      </c>
    </row>
    <row r="6" spans="1:10" s="215" customFormat="1" ht="33" customHeight="1">
      <c r="A6" s="229" t="s">
        <v>104</v>
      </c>
      <c r="B6" s="230"/>
      <c r="C6" s="230"/>
      <c r="D6" s="230"/>
      <c r="E6" s="230"/>
      <c r="F6" s="230"/>
      <c r="G6" s="230"/>
      <c r="H6" s="231"/>
      <c r="I6" s="232"/>
      <c r="J6" s="233"/>
    </row>
    <row r="7" spans="1:10" s="215" customFormat="1" ht="16.5" customHeight="1">
      <c r="A7" s="234"/>
      <c r="B7" s="15"/>
      <c r="C7" s="15"/>
      <c r="D7" s="15"/>
      <c r="E7" s="15"/>
      <c r="F7" s="15"/>
      <c r="G7" s="15"/>
      <c r="H7" s="15"/>
      <c r="I7" s="235"/>
      <c r="J7" s="236"/>
    </row>
    <row r="8" spans="1:10" s="215" customFormat="1" ht="18.75" customHeight="1">
      <c r="A8" s="237" t="s">
        <v>74</v>
      </c>
      <c r="B8" s="238"/>
      <c r="C8" s="345" t="s">
        <v>95</v>
      </c>
      <c r="D8" s="295"/>
      <c r="E8" s="295"/>
      <c r="F8" s="295"/>
      <c r="G8" s="336"/>
      <c r="H8" s="337"/>
      <c r="I8" s="181"/>
      <c r="J8" s="182"/>
    </row>
    <row r="9" spans="1:10" s="215" customFormat="1" ht="27" customHeight="1">
      <c r="A9" s="297" t="s">
        <v>103</v>
      </c>
      <c r="B9" s="298"/>
      <c r="C9" s="340" t="s">
        <v>96</v>
      </c>
      <c r="D9" s="341" t="s">
        <v>97</v>
      </c>
      <c r="E9" s="342" t="s">
        <v>16</v>
      </c>
      <c r="F9" s="343" t="s">
        <v>98</v>
      </c>
      <c r="G9" s="344" t="s">
        <v>3</v>
      </c>
      <c r="H9" s="339" t="s">
        <v>0</v>
      </c>
      <c r="I9" s="296" t="s">
        <v>3</v>
      </c>
      <c r="J9" s="296" t="s">
        <v>0</v>
      </c>
    </row>
    <row r="10" spans="1:10" s="215" customFormat="1" ht="26.25" customHeight="1">
      <c r="A10" s="240"/>
      <c r="B10" s="241"/>
      <c r="C10" s="242"/>
      <c r="D10" s="243"/>
      <c r="E10" s="244"/>
      <c r="F10" s="245"/>
      <c r="G10" s="246">
        <f>E10*F10</f>
        <v>0</v>
      </c>
      <c r="H10" s="247"/>
      <c r="I10" s="306">
        <f>SUM(C10*G10)</f>
        <v>0</v>
      </c>
      <c r="J10" s="306">
        <f>SUM(C10*H10)</f>
        <v>0</v>
      </c>
    </row>
    <row r="11" spans="1:10" s="215" customFormat="1" ht="26.25" customHeight="1">
      <c r="A11" s="248"/>
      <c r="B11" s="249"/>
      <c r="C11" s="250"/>
      <c r="D11" s="251"/>
      <c r="E11" s="252"/>
      <c r="F11" s="253"/>
      <c r="G11" s="254">
        <f t="shared" ref="G11:G15" si="0">E11*F11</f>
        <v>0</v>
      </c>
      <c r="H11" s="247"/>
      <c r="I11" s="307">
        <f t="shared" ref="I11:I15" si="1">SUM(C11*G11)</f>
        <v>0</v>
      </c>
      <c r="J11" s="307">
        <f t="shared" ref="J11:J15" si="2">SUM(C11*H11)</f>
        <v>0</v>
      </c>
    </row>
    <row r="12" spans="1:10" s="215" customFormat="1" ht="26.25" customHeight="1">
      <c r="A12" s="248"/>
      <c r="B12" s="255"/>
      <c r="C12" s="256"/>
      <c r="D12" s="256"/>
      <c r="E12" s="252"/>
      <c r="F12" s="253"/>
      <c r="G12" s="257">
        <f t="shared" si="0"/>
        <v>0</v>
      </c>
      <c r="H12" s="247"/>
      <c r="I12" s="307">
        <f t="shared" si="1"/>
        <v>0</v>
      </c>
      <c r="J12" s="307">
        <f t="shared" si="2"/>
        <v>0</v>
      </c>
    </row>
    <row r="13" spans="1:10" s="215" customFormat="1" ht="26.25" customHeight="1">
      <c r="A13" s="248"/>
      <c r="B13" s="255"/>
      <c r="C13" s="256"/>
      <c r="D13" s="256"/>
      <c r="E13" s="252"/>
      <c r="F13" s="253"/>
      <c r="G13" s="257">
        <f t="shared" si="0"/>
        <v>0</v>
      </c>
      <c r="H13" s="247"/>
      <c r="I13" s="307">
        <f t="shared" si="1"/>
        <v>0</v>
      </c>
      <c r="J13" s="307">
        <f t="shared" si="2"/>
        <v>0</v>
      </c>
    </row>
    <row r="14" spans="1:10" s="215" customFormat="1" ht="26.25" customHeight="1">
      <c r="A14" s="258"/>
      <c r="B14" s="259"/>
      <c r="C14" s="260"/>
      <c r="D14" s="260"/>
      <c r="E14" s="252"/>
      <c r="F14" s="253"/>
      <c r="G14" s="261">
        <f t="shared" si="0"/>
        <v>0</v>
      </c>
      <c r="H14" s="247"/>
      <c r="I14" s="307">
        <f t="shared" si="1"/>
        <v>0</v>
      </c>
      <c r="J14" s="307">
        <f t="shared" si="2"/>
        <v>0</v>
      </c>
    </row>
    <row r="15" spans="1:10" s="215" customFormat="1" ht="26.25" customHeight="1">
      <c r="A15" s="262"/>
      <c r="B15" s="263"/>
      <c r="C15" s="264"/>
      <c r="D15" s="264"/>
      <c r="E15" s="265"/>
      <c r="F15" s="266"/>
      <c r="G15" s="267">
        <f t="shared" si="0"/>
        <v>0</v>
      </c>
      <c r="H15" s="247"/>
      <c r="I15" s="268">
        <f t="shared" si="1"/>
        <v>0</v>
      </c>
      <c r="J15" s="268">
        <f t="shared" si="2"/>
        <v>0</v>
      </c>
    </row>
    <row r="16" spans="1:10" s="215" customFormat="1" ht="41.25" customHeight="1">
      <c r="A16" s="329" t="s">
        <v>105</v>
      </c>
      <c r="B16" s="330"/>
      <c r="C16" s="330"/>
      <c r="D16" s="330"/>
      <c r="E16" s="330"/>
      <c r="F16" s="330"/>
      <c r="G16" s="330"/>
      <c r="H16" s="331"/>
      <c r="I16" s="332">
        <f>I6-SUM(I10:I13)</f>
        <v>0</v>
      </c>
      <c r="J16" s="333">
        <f>J6-SUM(J10:J15)</f>
        <v>0</v>
      </c>
    </row>
    <row r="17" spans="1:10" s="215" customFormat="1" ht="18.75" customHeight="1">
      <c r="A17" s="237" t="s">
        <v>106</v>
      </c>
      <c r="B17" s="238"/>
      <c r="C17" s="238"/>
      <c r="D17" s="238"/>
      <c r="E17" s="238"/>
      <c r="F17" s="238"/>
      <c r="G17" s="238"/>
      <c r="H17" s="238"/>
      <c r="I17" s="334"/>
      <c r="J17" s="328"/>
    </row>
    <row r="18" spans="1:10" s="215" customFormat="1" ht="18.75" customHeight="1">
      <c r="A18" s="320" t="s">
        <v>4</v>
      </c>
      <c r="B18" s="321" t="s">
        <v>5</v>
      </c>
      <c r="C18" s="322" t="s">
        <v>47</v>
      </c>
      <c r="D18" s="323"/>
      <c r="E18" s="324" t="s">
        <v>6</v>
      </c>
      <c r="F18" s="324"/>
      <c r="G18" s="324" t="s">
        <v>7</v>
      </c>
      <c r="H18" s="335"/>
      <c r="I18" s="327"/>
      <c r="J18" s="328"/>
    </row>
    <row r="19" spans="1:10" s="215" customFormat="1" ht="24" customHeight="1">
      <c r="A19" s="271"/>
      <c r="B19" s="272"/>
      <c r="C19" s="301" t="s">
        <v>99</v>
      </c>
      <c r="D19" s="302"/>
      <c r="E19" s="303" t="s">
        <v>3</v>
      </c>
      <c r="F19" s="303" t="s">
        <v>0</v>
      </c>
      <c r="G19" s="303" t="s">
        <v>3</v>
      </c>
      <c r="H19" s="326" t="s">
        <v>0</v>
      </c>
      <c r="I19" s="296" t="s">
        <v>3</v>
      </c>
      <c r="J19" s="296" t="s">
        <v>0</v>
      </c>
    </row>
    <row r="20" spans="1:10" s="215" customFormat="1" ht="26.25" customHeight="1">
      <c r="A20" s="273"/>
      <c r="B20" s="274"/>
      <c r="C20" s="275"/>
      <c r="D20" s="276"/>
      <c r="E20" s="277"/>
      <c r="F20" s="277"/>
      <c r="G20" s="278" t="str">
        <f>IF($C20&gt;0,$C20*E20/100,"")</f>
        <v/>
      </c>
      <c r="H20" s="279" t="str">
        <f>IF($C20&gt;0,$C20*F20/100,"")</f>
        <v/>
      </c>
      <c r="I20" s="309" t="str">
        <f>IF($C20&gt;0,$I16-$G20,"")</f>
        <v/>
      </c>
      <c r="J20" s="309" t="str">
        <f>IF($C20&gt;0,$J16-$H20,"")</f>
        <v/>
      </c>
    </row>
    <row r="21" spans="1:10" s="215" customFormat="1" ht="26.25" customHeight="1">
      <c r="A21" s="280"/>
      <c r="B21" s="281"/>
      <c r="C21" s="282"/>
      <c r="D21" s="109"/>
      <c r="E21" s="103"/>
      <c r="F21" s="103"/>
      <c r="G21" s="87" t="str">
        <f>IF($C21&gt;0,$C21*E21/100,"")</f>
        <v/>
      </c>
      <c r="H21" s="283" t="str">
        <f>IF($C21&gt;0,$C21*F21/100,"")</f>
        <v/>
      </c>
      <c r="I21" s="313" t="str">
        <f>IF($C21&gt;0,$I20-$G21,"")</f>
        <v/>
      </c>
      <c r="J21" s="310" t="str">
        <f>IF($C21&gt;0,$J20-$H21,"")</f>
        <v/>
      </c>
    </row>
    <row r="22" spans="1:10" s="215" customFormat="1" ht="26.25" customHeight="1">
      <c r="A22" s="280"/>
      <c r="B22" s="281"/>
      <c r="C22" s="282"/>
      <c r="D22" s="109"/>
      <c r="E22" s="103"/>
      <c r="F22" s="103"/>
      <c r="G22" s="87" t="str">
        <f t="shared" ref="G22:H36" si="3">IF($C22&gt;0,$C22*E22/100,"")</f>
        <v/>
      </c>
      <c r="H22" s="283" t="str">
        <f t="shared" si="3"/>
        <v/>
      </c>
      <c r="I22" s="313" t="str">
        <f t="shared" ref="I22:I34" si="4">IF($C22&gt;0,$I21-$G22,"")</f>
        <v/>
      </c>
      <c r="J22" s="310" t="str">
        <f t="shared" ref="J22:J34" si="5">IF($C22&gt;0,$J21-$H22,"")</f>
        <v/>
      </c>
    </row>
    <row r="23" spans="1:10" s="215" customFormat="1" ht="26.25" customHeight="1">
      <c r="A23" s="280"/>
      <c r="B23" s="281"/>
      <c r="C23" s="282"/>
      <c r="D23" s="109"/>
      <c r="E23" s="103"/>
      <c r="F23" s="103"/>
      <c r="G23" s="87" t="str">
        <f t="shared" si="3"/>
        <v/>
      </c>
      <c r="H23" s="283" t="str">
        <f t="shared" si="3"/>
        <v/>
      </c>
      <c r="I23" s="313" t="str">
        <f t="shared" si="4"/>
        <v/>
      </c>
      <c r="J23" s="310" t="str">
        <f t="shared" si="5"/>
        <v/>
      </c>
    </row>
    <row r="24" spans="1:10" s="215" customFormat="1" ht="26.25" customHeight="1">
      <c r="A24" s="280"/>
      <c r="B24" s="281"/>
      <c r="C24" s="282"/>
      <c r="D24" s="109"/>
      <c r="E24" s="103"/>
      <c r="F24" s="103"/>
      <c r="G24" s="87" t="str">
        <f t="shared" si="3"/>
        <v/>
      </c>
      <c r="H24" s="283" t="str">
        <f t="shared" si="3"/>
        <v/>
      </c>
      <c r="I24" s="313" t="str">
        <f t="shared" si="4"/>
        <v/>
      </c>
      <c r="J24" s="310" t="str">
        <f t="shared" si="5"/>
        <v/>
      </c>
    </row>
    <row r="25" spans="1:10" s="215" customFormat="1" ht="26.25" customHeight="1">
      <c r="A25" s="280"/>
      <c r="B25" s="281"/>
      <c r="C25" s="282"/>
      <c r="D25" s="109"/>
      <c r="E25" s="103"/>
      <c r="F25" s="103"/>
      <c r="G25" s="87" t="str">
        <f t="shared" si="3"/>
        <v/>
      </c>
      <c r="H25" s="283" t="str">
        <f t="shared" si="3"/>
        <v/>
      </c>
      <c r="I25" s="313" t="str">
        <f t="shared" si="4"/>
        <v/>
      </c>
      <c r="J25" s="310" t="str">
        <f t="shared" si="5"/>
        <v/>
      </c>
    </row>
    <row r="26" spans="1:10" s="215" customFormat="1" ht="26.25" customHeight="1">
      <c r="A26" s="280"/>
      <c r="B26" s="281"/>
      <c r="C26" s="282"/>
      <c r="D26" s="109"/>
      <c r="E26" s="103"/>
      <c r="F26" s="103"/>
      <c r="G26" s="87" t="str">
        <f t="shared" si="3"/>
        <v/>
      </c>
      <c r="H26" s="283" t="str">
        <f t="shared" si="3"/>
        <v/>
      </c>
      <c r="I26" s="313" t="str">
        <f t="shared" si="4"/>
        <v/>
      </c>
      <c r="J26" s="310" t="str">
        <f t="shared" si="5"/>
        <v/>
      </c>
    </row>
    <row r="27" spans="1:10" s="215" customFormat="1" ht="26.25" customHeight="1">
      <c r="A27" s="280"/>
      <c r="B27" s="281"/>
      <c r="C27" s="282"/>
      <c r="D27" s="109"/>
      <c r="E27" s="103"/>
      <c r="F27" s="103"/>
      <c r="G27" s="87" t="str">
        <f t="shared" si="3"/>
        <v/>
      </c>
      <c r="H27" s="283" t="str">
        <f t="shared" si="3"/>
        <v/>
      </c>
      <c r="I27" s="313" t="str">
        <f t="shared" si="4"/>
        <v/>
      </c>
      <c r="J27" s="310" t="str">
        <f t="shared" si="5"/>
        <v/>
      </c>
    </row>
    <row r="28" spans="1:10" s="215" customFormat="1" ht="26.25" customHeight="1">
      <c r="A28" s="280"/>
      <c r="B28" s="281"/>
      <c r="C28" s="282"/>
      <c r="D28" s="109"/>
      <c r="E28" s="103"/>
      <c r="F28" s="103"/>
      <c r="G28" s="87" t="str">
        <f t="shared" si="3"/>
        <v/>
      </c>
      <c r="H28" s="283" t="str">
        <f t="shared" si="3"/>
        <v/>
      </c>
      <c r="I28" s="313" t="str">
        <f t="shared" si="4"/>
        <v/>
      </c>
      <c r="J28" s="310" t="str">
        <f t="shared" si="5"/>
        <v/>
      </c>
    </row>
    <row r="29" spans="1:10" s="215" customFormat="1" ht="26.25" customHeight="1">
      <c r="A29" s="280"/>
      <c r="B29" s="281"/>
      <c r="C29" s="282"/>
      <c r="D29" s="109"/>
      <c r="E29" s="103"/>
      <c r="F29" s="103"/>
      <c r="G29" s="87" t="str">
        <f t="shared" si="3"/>
        <v/>
      </c>
      <c r="H29" s="283" t="str">
        <f t="shared" si="3"/>
        <v/>
      </c>
      <c r="I29" s="313" t="str">
        <f t="shared" si="4"/>
        <v/>
      </c>
      <c r="J29" s="310" t="str">
        <f t="shared" si="5"/>
        <v/>
      </c>
    </row>
    <row r="30" spans="1:10" s="215" customFormat="1" ht="26.25" customHeight="1">
      <c r="A30" s="280"/>
      <c r="B30" s="281"/>
      <c r="C30" s="282"/>
      <c r="D30" s="109"/>
      <c r="E30" s="103"/>
      <c r="F30" s="103"/>
      <c r="G30" s="87" t="str">
        <f t="shared" si="3"/>
        <v/>
      </c>
      <c r="H30" s="283" t="str">
        <f t="shared" si="3"/>
        <v/>
      </c>
      <c r="I30" s="313" t="str">
        <f t="shared" si="4"/>
        <v/>
      </c>
      <c r="J30" s="310" t="str">
        <f t="shared" si="5"/>
        <v/>
      </c>
    </row>
    <row r="31" spans="1:10" s="215" customFormat="1" ht="26.25" customHeight="1">
      <c r="A31" s="280"/>
      <c r="B31" s="281"/>
      <c r="C31" s="282"/>
      <c r="D31" s="109"/>
      <c r="E31" s="103"/>
      <c r="F31" s="103"/>
      <c r="G31" s="87" t="str">
        <f t="shared" si="3"/>
        <v/>
      </c>
      <c r="H31" s="283" t="str">
        <f t="shared" si="3"/>
        <v/>
      </c>
      <c r="I31" s="313" t="str">
        <f t="shared" si="4"/>
        <v/>
      </c>
      <c r="J31" s="310" t="str">
        <f t="shared" si="5"/>
        <v/>
      </c>
    </row>
    <row r="32" spans="1:10" s="215" customFormat="1" ht="26.25" customHeight="1">
      <c r="A32" s="280"/>
      <c r="B32" s="281"/>
      <c r="C32" s="282"/>
      <c r="D32" s="109"/>
      <c r="E32" s="103"/>
      <c r="F32" s="103"/>
      <c r="G32" s="87"/>
      <c r="H32" s="283"/>
      <c r="I32" s="313"/>
      <c r="J32" s="310"/>
    </row>
    <row r="33" spans="1:10" s="215" customFormat="1" ht="26.25" customHeight="1">
      <c r="A33" s="280"/>
      <c r="B33" s="281"/>
      <c r="C33" s="282"/>
      <c r="D33" s="109"/>
      <c r="E33" s="103"/>
      <c r="F33" s="103"/>
      <c r="G33" s="87" t="str">
        <f t="shared" si="3"/>
        <v/>
      </c>
      <c r="H33" s="283" t="str">
        <f t="shared" si="3"/>
        <v/>
      </c>
      <c r="I33" s="313" t="str">
        <f>IF($C33&gt;0,$I31-$G33,"")</f>
        <v/>
      </c>
      <c r="J33" s="310" t="str">
        <f>IF($C33&gt;0,$J31-$H33,"")</f>
        <v/>
      </c>
    </row>
    <row r="34" spans="1:10" s="215" customFormat="1" ht="26.25" customHeight="1">
      <c r="A34" s="280"/>
      <c r="B34" s="281"/>
      <c r="C34" s="282"/>
      <c r="D34" s="109"/>
      <c r="E34" s="103"/>
      <c r="F34" s="103"/>
      <c r="G34" s="87" t="str">
        <f t="shared" si="3"/>
        <v/>
      </c>
      <c r="H34" s="283" t="str">
        <f t="shared" si="3"/>
        <v/>
      </c>
      <c r="I34" s="313" t="str">
        <f t="shared" si="4"/>
        <v/>
      </c>
      <c r="J34" s="310" t="str">
        <f t="shared" si="5"/>
        <v/>
      </c>
    </row>
    <row r="35" spans="1:10" s="215" customFormat="1" ht="26.25" customHeight="1">
      <c r="A35" s="280"/>
      <c r="B35" s="281"/>
      <c r="C35" s="282"/>
      <c r="D35" s="109"/>
      <c r="E35" s="103"/>
      <c r="F35" s="103"/>
      <c r="G35" s="87" t="str">
        <f t="shared" si="3"/>
        <v/>
      </c>
      <c r="H35" s="283" t="str">
        <f t="shared" si="3"/>
        <v/>
      </c>
      <c r="I35" s="313" t="str">
        <f>IF($C35&gt;0,#REF!-$G35,"")</f>
        <v/>
      </c>
      <c r="J35" s="310" t="str">
        <f>IF($C35&gt;0,#REF!-$H35,"")</f>
        <v/>
      </c>
    </row>
    <row r="36" spans="1:10" s="215" customFormat="1" ht="26.25" customHeight="1">
      <c r="A36" s="280"/>
      <c r="B36" s="281"/>
      <c r="C36" s="284"/>
      <c r="D36" s="109"/>
      <c r="E36" s="103"/>
      <c r="F36" s="103"/>
      <c r="G36" s="87" t="str">
        <f t="shared" si="3"/>
        <v/>
      </c>
      <c r="H36" s="283" t="str">
        <f t="shared" si="3"/>
        <v/>
      </c>
      <c r="I36" s="314" t="str">
        <f>IF($C36&gt;0,#REF!-$G36,"")</f>
        <v/>
      </c>
      <c r="J36" s="311" t="str">
        <f>IF($C36&gt;0,#REF!-$H36,"")</f>
        <v/>
      </c>
    </row>
    <row r="37" spans="1:10" s="215" customFormat="1" ht="36.75" customHeight="1">
      <c r="A37" s="285"/>
      <c r="B37" s="238"/>
      <c r="C37" s="238"/>
      <c r="D37" s="238"/>
      <c r="E37" s="238"/>
      <c r="F37" s="238"/>
      <c r="G37" s="238"/>
      <c r="H37" s="286" t="s">
        <v>71</v>
      </c>
      <c r="I37" s="312"/>
      <c r="J37" s="312"/>
    </row>
    <row r="38" spans="1:10" s="215" customFormat="1" ht="27" customHeight="1">
      <c r="A38" s="15"/>
      <c r="B38" s="15"/>
      <c r="C38" s="15"/>
      <c r="D38" s="15"/>
      <c r="E38" s="15"/>
      <c r="F38" s="15"/>
      <c r="G38" s="15"/>
      <c r="H38" s="288"/>
      <c r="I38" s="289"/>
      <c r="J38" s="289"/>
    </row>
    <row r="39" spans="1:10" s="215" customFormat="1" ht="27" customHeight="1">
      <c r="A39" s="15"/>
      <c r="B39" s="15"/>
      <c r="C39" s="15"/>
      <c r="D39" s="15"/>
      <c r="E39" s="15"/>
      <c r="F39" s="15"/>
      <c r="G39" s="15"/>
      <c r="H39" s="288"/>
      <c r="I39" s="289"/>
      <c r="J39" s="289"/>
    </row>
    <row r="40" spans="1:10" s="215" customFormat="1" ht="27" customHeight="1">
      <c r="A40" s="15"/>
      <c r="B40" s="15"/>
      <c r="C40" s="15"/>
      <c r="D40" s="15"/>
      <c r="E40" s="15"/>
      <c r="F40" s="15"/>
      <c r="G40" s="15"/>
      <c r="H40" s="288"/>
      <c r="I40" s="289"/>
      <c r="J40" s="289"/>
    </row>
    <row r="41" spans="1:10" s="215" customFormat="1" ht="27" customHeight="1">
      <c r="A41" s="15"/>
      <c r="B41" s="15"/>
      <c r="C41" s="15"/>
      <c r="D41" s="15"/>
      <c r="E41" s="15"/>
      <c r="F41" s="15"/>
      <c r="G41" s="15"/>
      <c r="H41" s="288"/>
      <c r="I41" s="289"/>
      <c r="J41" s="289"/>
    </row>
    <row r="42" spans="1:10" ht="19.5" customHeight="1"/>
    <row r="43" spans="1:10" ht="18.75" customHeight="1">
      <c r="A43" s="8" t="s">
        <v>49</v>
      </c>
      <c r="B43" s="11"/>
      <c r="C43" s="11"/>
      <c r="D43" s="11"/>
      <c r="E43" s="11"/>
      <c r="F43" s="11"/>
      <c r="G43" s="11"/>
      <c r="H43" s="11"/>
      <c r="I43" s="11"/>
    </row>
    <row r="44" spans="1:10" ht="18.75" customHeight="1">
      <c r="E44" s="14"/>
      <c r="F44" s="14"/>
      <c r="G44" s="14"/>
      <c r="H44" s="14"/>
      <c r="I44" s="41"/>
      <c r="J44" s="291"/>
    </row>
    <row r="45" spans="1:10" ht="18.75" customHeight="1">
      <c r="A45" s="292" t="s">
        <v>107</v>
      </c>
      <c r="B45" s="239"/>
      <c r="C45" s="239"/>
      <c r="D45" s="239"/>
      <c r="E45" s="239"/>
      <c r="F45" s="239"/>
      <c r="G45" s="239"/>
      <c r="H45" s="239"/>
      <c r="I45" s="293"/>
      <c r="J45" s="294"/>
    </row>
    <row r="46" spans="1:10" ht="18.75" customHeight="1">
      <c r="A46" s="320" t="s">
        <v>4</v>
      </c>
      <c r="B46" s="321" t="s">
        <v>5</v>
      </c>
      <c r="C46" s="322" t="s">
        <v>100</v>
      </c>
      <c r="D46" s="323"/>
      <c r="E46" s="324" t="s">
        <v>6</v>
      </c>
      <c r="F46" s="324"/>
      <c r="G46" s="324" t="s">
        <v>7</v>
      </c>
      <c r="H46" s="325"/>
      <c r="I46" s="315" t="s">
        <v>8</v>
      </c>
      <c r="J46" s="316"/>
    </row>
    <row r="47" spans="1:10" ht="18.75" customHeight="1">
      <c r="A47" s="271"/>
      <c r="B47" s="272"/>
      <c r="C47" s="318" t="s">
        <v>99</v>
      </c>
      <c r="D47" s="319"/>
      <c r="E47" s="303" t="s">
        <v>3</v>
      </c>
      <c r="F47" s="303" t="s">
        <v>0</v>
      </c>
      <c r="G47" s="303" t="s">
        <v>3</v>
      </c>
      <c r="H47" s="326" t="s">
        <v>0</v>
      </c>
      <c r="I47" s="317" t="s">
        <v>3</v>
      </c>
      <c r="J47" s="317" t="s">
        <v>0</v>
      </c>
    </row>
    <row r="48" spans="1:10" ht="26.25" customHeight="1">
      <c r="A48" s="285"/>
      <c r="B48" s="238"/>
      <c r="C48" s="238"/>
      <c r="D48" s="238"/>
      <c r="E48" s="238"/>
      <c r="F48" s="238"/>
      <c r="G48" s="238"/>
      <c r="H48" s="286" t="s">
        <v>10</v>
      </c>
      <c r="I48" s="312">
        <f>I37</f>
        <v>0</v>
      </c>
      <c r="J48" s="312">
        <f>J37</f>
        <v>0</v>
      </c>
    </row>
    <row r="49" spans="1:10" ht="26.25" customHeight="1">
      <c r="A49" s="280"/>
      <c r="B49" s="281"/>
      <c r="C49" s="275"/>
      <c r="D49" s="109"/>
      <c r="E49" s="103"/>
      <c r="F49" s="103"/>
      <c r="G49" s="87" t="str">
        <f>IF($C49&gt;0,$C49*E49/100,"")</f>
        <v/>
      </c>
      <c r="H49" s="283" t="str">
        <f>IF($C49&gt;0,$C49*F49/100,"")</f>
        <v/>
      </c>
      <c r="I49" s="310" t="str">
        <f>IF($C49&gt;0,$I48-$G49,"")</f>
        <v/>
      </c>
      <c r="J49" s="310" t="str">
        <f>IF($C49&gt;0,$J48-$H49,"")</f>
        <v/>
      </c>
    </row>
    <row r="50" spans="1:10" ht="26.25" customHeight="1">
      <c r="A50" s="280"/>
      <c r="B50" s="281"/>
      <c r="C50" s="282"/>
      <c r="D50" s="109"/>
      <c r="E50" s="103"/>
      <c r="F50" s="103"/>
      <c r="G50" s="87" t="str">
        <f t="shared" ref="G50:H83" si="6">IF($C50&gt;0,$C50*E50/100,"")</f>
        <v/>
      </c>
      <c r="H50" s="283" t="str">
        <f t="shared" si="6"/>
        <v/>
      </c>
      <c r="I50" s="310" t="str">
        <f t="shared" ref="I50:I83" si="7">IF($C50&gt;0,$I49-$G50,"")</f>
        <v/>
      </c>
      <c r="J50" s="310" t="str">
        <f t="shared" ref="J50:J83" si="8">IF($C50&gt;0,$J49-$H50,"")</f>
        <v/>
      </c>
    </row>
    <row r="51" spans="1:10" ht="26.25" customHeight="1">
      <c r="A51" s="280"/>
      <c r="B51" s="281"/>
      <c r="C51" s="282"/>
      <c r="D51" s="109"/>
      <c r="E51" s="103"/>
      <c r="F51" s="103"/>
      <c r="G51" s="87" t="str">
        <f t="shared" si="6"/>
        <v/>
      </c>
      <c r="H51" s="283" t="str">
        <f t="shared" si="6"/>
        <v/>
      </c>
      <c r="I51" s="310" t="str">
        <f t="shared" si="7"/>
        <v/>
      </c>
      <c r="J51" s="310" t="str">
        <f t="shared" si="8"/>
        <v/>
      </c>
    </row>
    <row r="52" spans="1:10" ht="26.25" customHeight="1">
      <c r="A52" s="280"/>
      <c r="B52" s="281"/>
      <c r="C52" s="282"/>
      <c r="D52" s="109"/>
      <c r="E52" s="103"/>
      <c r="F52" s="103"/>
      <c r="G52" s="87" t="str">
        <f t="shared" si="6"/>
        <v/>
      </c>
      <c r="H52" s="283" t="str">
        <f t="shared" si="6"/>
        <v/>
      </c>
      <c r="I52" s="310" t="str">
        <f t="shared" si="7"/>
        <v/>
      </c>
      <c r="J52" s="310" t="str">
        <f t="shared" si="8"/>
        <v/>
      </c>
    </row>
    <row r="53" spans="1:10" ht="26.25" customHeight="1">
      <c r="A53" s="280"/>
      <c r="B53" s="281"/>
      <c r="C53" s="282"/>
      <c r="D53" s="109"/>
      <c r="E53" s="103"/>
      <c r="F53" s="103"/>
      <c r="G53" s="87" t="str">
        <f t="shared" si="6"/>
        <v/>
      </c>
      <c r="H53" s="283" t="str">
        <f t="shared" si="6"/>
        <v/>
      </c>
      <c r="I53" s="310" t="str">
        <f t="shared" si="7"/>
        <v/>
      </c>
      <c r="J53" s="310" t="str">
        <f t="shared" si="8"/>
        <v/>
      </c>
    </row>
    <row r="54" spans="1:10" ht="26.25" customHeight="1">
      <c r="A54" s="280"/>
      <c r="B54" s="281"/>
      <c r="C54" s="282"/>
      <c r="D54" s="109"/>
      <c r="E54" s="103"/>
      <c r="F54" s="103"/>
      <c r="G54" s="87" t="str">
        <f t="shared" si="6"/>
        <v/>
      </c>
      <c r="H54" s="283" t="str">
        <f t="shared" si="6"/>
        <v/>
      </c>
      <c r="I54" s="310" t="str">
        <f t="shared" si="7"/>
        <v/>
      </c>
      <c r="J54" s="310" t="str">
        <f t="shared" si="8"/>
        <v/>
      </c>
    </row>
    <row r="55" spans="1:10" ht="26.25" customHeight="1">
      <c r="A55" s="280"/>
      <c r="B55" s="281"/>
      <c r="C55" s="282"/>
      <c r="D55" s="109"/>
      <c r="E55" s="103"/>
      <c r="F55" s="103"/>
      <c r="G55" s="87" t="str">
        <f t="shared" si="6"/>
        <v/>
      </c>
      <c r="H55" s="283" t="str">
        <f t="shared" si="6"/>
        <v/>
      </c>
      <c r="I55" s="310" t="str">
        <f t="shared" si="7"/>
        <v/>
      </c>
      <c r="J55" s="310" t="str">
        <f t="shared" si="8"/>
        <v/>
      </c>
    </row>
    <row r="56" spans="1:10" ht="26.25" customHeight="1">
      <c r="A56" s="280"/>
      <c r="B56" s="281"/>
      <c r="C56" s="282"/>
      <c r="D56" s="109"/>
      <c r="E56" s="103"/>
      <c r="F56" s="103"/>
      <c r="G56" s="87" t="str">
        <f t="shared" si="6"/>
        <v/>
      </c>
      <c r="H56" s="283" t="str">
        <f t="shared" si="6"/>
        <v/>
      </c>
      <c r="I56" s="310" t="str">
        <f t="shared" si="7"/>
        <v/>
      </c>
      <c r="J56" s="310" t="str">
        <f t="shared" si="8"/>
        <v/>
      </c>
    </row>
    <row r="57" spans="1:10" ht="26.25" customHeight="1">
      <c r="A57" s="280"/>
      <c r="B57" s="281"/>
      <c r="C57" s="282"/>
      <c r="D57" s="109"/>
      <c r="E57" s="103"/>
      <c r="F57" s="103"/>
      <c r="G57" s="87" t="str">
        <f t="shared" si="6"/>
        <v/>
      </c>
      <c r="H57" s="283" t="str">
        <f t="shared" si="6"/>
        <v/>
      </c>
      <c r="I57" s="310" t="str">
        <f t="shared" si="7"/>
        <v/>
      </c>
      <c r="J57" s="310" t="str">
        <f t="shared" si="8"/>
        <v/>
      </c>
    </row>
    <row r="58" spans="1:10" ht="26.25" customHeight="1">
      <c r="A58" s="280"/>
      <c r="B58" s="281"/>
      <c r="C58" s="282"/>
      <c r="D58" s="109"/>
      <c r="E58" s="103"/>
      <c r="F58" s="103"/>
      <c r="G58" s="87" t="str">
        <f t="shared" si="6"/>
        <v/>
      </c>
      <c r="H58" s="283" t="str">
        <f t="shared" si="6"/>
        <v/>
      </c>
      <c r="I58" s="310" t="str">
        <f t="shared" si="7"/>
        <v/>
      </c>
      <c r="J58" s="310" t="str">
        <f t="shared" si="8"/>
        <v/>
      </c>
    </row>
    <row r="59" spans="1:10" ht="26.25" customHeight="1">
      <c r="A59" s="280"/>
      <c r="B59" s="281"/>
      <c r="C59" s="282"/>
      <c r="D59" s="109"/>
      <c r="E59" s="103"/>
      <c r="F59" s="103"/>
      <c r="G59" s="87" t="str">
        <f t="shared" si="6"/>
        <v/>
      </c>
      <c r="H59" s="283" t="str">
        <f t="shared" si="6"/>
        <v/>
      </c>
      <c r="I59" s="310" t="str">
        <f t="shared" si="7"/>
        <v/>
      </c>
      <c r="J59" s="310" t="str">
        <f t="shared" si="8"/>
        <v/>
      </c>
    </row>
    <row r="60" spans="1:10" ht="26.25" customHeight="1">
      <c r="A60" s="280"/>
      <c r="B60" s="281"/>
      <c r="C60" s="282"/>
      <c r="D60" s="109"/>
      <c r="E60" s="103"/>
      <c r="F60" s="103"/>
      <c r="G60" s="87" t="str">
        <f t="shared" si="6"/>
        <v/>
      </c>
      <c r="H60" s="283" t="str">
        <f t="shared" si="6"/>
        <v/>
      </c>
      <c r="I60" s="310" t="str">
        <f t="shared" si="7"/>
        <v/>
      </c>
      <c r="J60" s="310" t="str">
        <f t="shared" si="8"/>
        <v/>
      </c>
    </row>
    <row r="61" spans="1:10" ht="26.25" customHeight="1">
      <c r="A61" s="280"/>
      <c r="B61" s="281"/>
      <c r="C61" s="282"/>
      <c r="D61" s="109"/>
      <c r="E61" s="103"/>
      <c r="F61" s="103"/>
      <c r="G61" s="87" t="str">
        <f t="shared" si="6"/>
        <v/>
      </c>
      <c r="H61" s="283" t="str">
        <f t="shared" si="6"/>
        <v/>
      </c>
      <c r="I61" s="310" t="str">
        <f t="shared" si="7"/>
        <v/>
      </c>
      <c r="J61" s="310" t="str">
        <f t="shared" si="8"/>
        <v/>
      </c>
    </row>
    <row r="62" spans="1:10" ht="26.25" customHeight="1">
      <c r="A62" s="280"/>
      <c r="B62" s="281"/>
      <c r="C62" s="282"/>
      <c r="D62" s="109"/>
      <c r="E62" s="103"/>
      <c r="F62" s="103"/>
      <c r="G62" s="87" t="str">
        <f t="shared" si="6"/>
        <v/>
      </c>
      <c r="H62" s="283" t="str">
        <f t="shared" si="6"/>
        <v/>
      </c>
      <c r="I62" s="310" t="str">
        <f t="shared" si="7"/>
        <v/>
      </c>
      <c r="J62" s="310" t="str">
        <f t="shared" si="8"/>
        <v/>
      </c>
    </row>
    <row r="63" spans="1:10" ht="26.25" customHeight="1">
      <c r="A63" s="280"/>
      <c r="B63" s="281"/>
      <c r="C63" s="282"/>
      <c r="D63" s="109"/>
      <c r="E63" s="103"/>
      <c r="F63" s="103"/>
      <c r="G63" s="87" t="str">
        <f t="shared" si="6"/>
        <v/>
      </c>
      <c r="H63" s="283" t="str">
        <f t="shared" si="6"/>
        <v/>
      </c>
      <c r="I63" s="310" t="str">
        <f t="shared" si="7"/>
        <v/>
      </c>
      <c r="J63" s="310" t="str">
        <f t="shared" si="8"/>
        <v/>
      </c>
    </row>
    <row r="64" spans="1:10" ht="26.25" customHeight="1">
      <c r="A64" s="280"/>
      <c r="B64" s="281"/>
      <c r="C64" s="282"/>
      <c r="D64" s="109"/>
      <c r="E64" s="103"/>
      <c r="F64" s="103"/>
      <c r="G64" s="87" t="str">
        <f t="shared" si="6"/>
        <v/>
      </c>
      <c r="H64" s="283" t="str">
        <f t="shared" si="6"/>
        <v/>
      </c>
      <c r="I64" s="310" t="str">
        <f t="shared" si="7"/>
        <v/>
      </c>
      <c r="J64" s="310" t="str">
        <f t="shared" si="8"/>
        <v/>
      </c>
    </row>
    <row r="65" spans="1:10" ht="26.25" customHeight="1">
      <c r="A65" s="280"/>
      <c r="B65" s="281"/>
      <c r="C65" s="282"/>
      <c r="D65" s="109"/>
      <c r="E65" s="103"/>
      <c r="F65" s="103"/>
      <c r="G65" s="87" t="str">
        <f t="shared" si="6"/>
        <v/>
      </c>
      <c r="H65" s="283" t="str">
        <f t="shared" si="6"/>
        <v/>
      </c>
      <c r="I65" s="310" t="str">
        <f t="shared" si="7"/>
        <v/>
      </c>
      <c r="J65" s="310" t="str">
        <f t="shared" si="8"/>
        <v/>
      </c>
    </row>
    <row r="66" spans="1:10" ht="26.25" customHeight="1">
      <c r="A66" s="280"/>
      <c r="B66" s="281"/>
      <c r="C66" s="282"/>
      <c r="D66" s="109"/>
      <c r="E66" s="103"/>
      <c r="F66" s="103"/>
      <c r="G66" s="87" t="str">
        <f t="shared" si="6"/>
        <v/>
      </c>
      <c r="H66" s="283" t="str">
        <f t="shared" si="6"/>
        <v/>
      </c>
      <c r="I66" s="310" t="str">
        <f t="shared" si="7"/>
        <v/>
      </c>
      <c r="J66" s="310" t="str">
        <f t="shared" si="8"/>
        <v/>
      </c>
    </row>
    <row r="67" spans="1:10" ht="26.25" customHeight="1">
      <c r="A67" s="280"/>
      <c r="B67" s="281"/>
      <c r="C67" s="282"/>
      <c r="D67" s="109"/>
      <c r="E67" s="103"/>
      <c r="F67" s="103"/>
      <c r="G67" s="87" t="str">
        <f t="shared" si="6"/>
        <v/>
      </c>
      <c r="H67" s="283" t="str">
        <f t="shared" si="6"/>
        <v/>
      </c>
      <c r="I67" s="310" t="str">
        <f t="shared" si="7"/>
        <v/>
      </c>
      <c r="J67" s="310" t="str">
        <f t="shared" si="8"/>
        <v/>
      </c>
    </row>
    <row r="68" spans="1:10" ht="26.25" customHeight="1">
      <c r="A68" s="280"/>
      <c r="B68" s="281"/>
      <c r="C68" s="282"/>
      <c r="D68" s="109"/>
      <c r="E68" s="103"/>
      <c r="F68" s="103"/>
      <c r="G68" s="87" t="str">
        <f t="shared" si="6"/>
        <v/>
      </c>
      <c r="H68" s="283" t="str">
        <f t="shared" si="6"/>
        <v/>
      </c>
      <c r="I68" s="310" t="str">
        <f t="shared" si="7"/>
        <v/>
      </c>
      <c r="J68" s="310" t="str">
        <f t="shared" si="8"/>
        <v/>
      </c>
    </row>
    <row r="69" spans="1:10" ht="26.25" customHeight="1">
      <c r="A69" s="280"/>
      <c r="B69" s="281"/>
      <c r="C69" s="282"/>
      <c r="D69" s="109"/>
      <c r="E69" s="103"/>
      <c r="F69" s="103"/>
      <c r="G69" s="87" t="str">
        <f t="shared" si="6"/>
        <v/>
      </c>
      <c r="H69" s="283" t="str">
        <f t="shared" si="6"/>
        <v/>
      </c>
      <c r="I69" s="310" t="str">
        <f t="shared" si="7"/>
        <v/>
      </c>
      <c r="J69" s="310" t="str">
        <f t="shared" si="8"/>
        <v/>
      </c>
    </row>
    <row r="70" spans="1:10" ht="26.25" customHeight="1">
      <c r="A70" s="280"/>
      <c r="B70" s="281"/>
      <c r="C70" s="282"/>
      <c r="D70" s="109"/>
      <c r="E70" s="103"/>
      <c r="F70" s="103"/>
      <c r="G70" s="87" t="str">
        <f t="shared" si="6"/>
        <v/>
      </c>
      <c r="H70" s="283" t="str">
        <f t="shared" si="6"/>
        <v/>
      </c>
      <c r="I70" s="310" t="str">
        <f t="shared" si="7"/>
        <v/>
      </c>
      <c r="J70" s="310" t="str">
        <f t="shared" si="8"/>
        <v/>
      </c>
    </row>
    <row r="71" spans="1:10" ht="26.25" customHeight="1">
      <c r="A71" s="280"/>
      <c r="B71" s="281"/>
      <c r="C71" s="282"/>
      <c r="D71" s="109"/>
      <c r="E71" s="103"/>
      <c r="F71" s="103"/>
      <c r="G71" s="87" t="str">
        <f t="shared" si="6"/>
        <v/>
      </c>
      <c r="H71" s="283" t="str">
        <f t="shared" si="6"/>
        <v/>
      </c>
      <c r="I71" s="310" t="str">
        <f t="shared" si="7"/>
        <v/>
      </c>
      <c r="J71" s="310" t="str">
        <f t="shared" si="8"/>
        <v/>
      </c>
    </row>
    <row r="72" spans="1:10" ht="26.25" customHeight="1">
      <c r="A72" s="280"/>
      <c r="B72" s="281"/>
      <c r="C72" s="282"/>
      <c r="D72" s="109"/>
      <c r="E72" s="103"/>
      <c r="F72" s="103"/>
      <c r="G72" s="87" t="str">
        <f t="shared" si="6"/>
        <v/>
      </c>
      <c r="H72" s="283" t="str">
        <f t="shared" si="6"/>
        <v/>
      </c>
      <c r="I72" s="310" t="str">
        <f t="shared" si="7"/>
        <v/>
      </c>
      <c r="J72" s="310" t="str">
        <f t="shared" si="8"/>
        <v/>
      </c>
    </row>
    <row r="73" spans="1:10" ht="26.25" customHeight="1">
      <c r="A73" s="280"/>
      <c r="B73" s="281"/>
      <c r="C73" s="282"/>
      <c r="D73" s="109"/>
      <c r="E73" s="103"/>
      <c r="F73" s="103"/>
      <c r="G73" s="87" t="str">
        <f t="shared" si="6"/>
        <v/>
      </c>
      <c r="H73" s="283" t="str">
        <f t="shared" si="6"/>
        <v/>
      </c>
      <c r="I73" s="310" t="str">
        <f t="shared" si="7"/>
        <v/>
      </c>
      <c r="J73" s="310" t="str">
        <f t="shared" si="8"/>
        <v/>
      </c>
    </row>
    <row r="74" spans="1:10" ht="26.25" customHeight="1">
      <c r="A74" s="280"/>
      <c r="B74" s="281"/>
      <c r="C74" s="282"/>
      <c r="D74" s="109"/>
      <c r="E74" s="103"/>
      <c r="F74" s="103"/>
      <c r="G74" s="87" t="str">
        <f t="shared" si="6"/>
        <v/>
      </c>
      <c r="H74" s="283" t="str">
        <f t="shared" si="6"/>
        <v/>
      </c>
      <c r="I74" s="310" t="str">
        <f>IF($C74&gt;0,#REF!-$G74,"")</f>
        <v/>
      </c>
      <c r="J74" s="310" t="str">
        <f>IF($C74&gt;0,#REF!-$H74,"")</f>
        <v/>
      </c>
    </row>
    <row r="75" spans="1:10" ht="26.25" customHeight="1">
      <c r="A75" s="280"/>
      <c r="B75" s="281"/>
      <c r="C75" s="282"/>
      <c r="D75" s="109"/>
      <c r="E75" s="103"/>
      <c r="F75" s="103"/>
      <c r="G75" s="87" t="str">
        <f t="shared" si="6"/>
        <v/>
      </c>
      <c r="H75" s="283" t="str">
        <f t="shared" si="6"/>
        <v/>
      </c>
      <c r="I75" s="310" t="str">
        <f t="shared" si="7"/>
        <v/>
      </c>
      <c r="J75" s="310" t="str">
        <f t="shared" si="8"/>
        <v/>
      </c>
    </row>
    <row r="76" spans="1:10" ht="26.25" customHeight="1">
      <c r="A76" s="280"/>
      <c r="B76" s="281"/>
      <c r="C76" s="282"/>
      <c r="D76" s="109"/>
      <c r="E76" s="103"/>
      <c r="F76" s="103"/>
      <c r="G76" s="87" t="str">
        <f t="shared" si="6"/>
        <v/>
      </c>
      <c r="H76" s="283" t="str">
        <f t="shared" si="6"/>
        <v/>
      </c>
      <c r="I76" s="310" t="str">
        <f t="shared" si="7"/>
        <v/>
      </c>
      <c r="J76" s="310" t="str">
        <f t="shared" si="8"/>
        <v/>
      </c>
    </row>
    <row r="77" spans="1:10" ht="26.25" customHeight="1">
      <c r="A77" s="280"/>
      <c r="B77" s="281"/>
      <c r="C77" s="282"/>
      <c r="D77" s="109"/>
      <c r="E77" s="103"/>
      <c r="F77" s="103"/>
      <c r="G77" s="87"/>
      <c r="H77" s="283"/>
      <c r="I77" s="310"/>
      <c r="J77" s="310"/>
    </row>
    <row r="78" spans="1:10" ht="26.25" customHeight="1">
      <c r="A78" s="280"/>
      <c r="B78" s="281"/>
      <c r="C78" s="282"/>
      <c r="D78" s="109"/>
      <c r="E78" s="103"/>
      <c r="F78" s="103"/>
      <c r="G78" s="87" t="str">
        <f t="shared" si="6"/>
        <v/>
      </c>
      <c r="H78" s="283" t="str">
        <f t="shared" si="6"/>
        <v/>
      </c>
      <c r="I78" s="310" t="str">
        <f>IF($C78&gt;0,$I76-$G78,"")</f>
        <v/>
      </c>
      <c r="J78" s="310" t="str">
        <f>IF($C78&gt;0,$J76-$H78,"")</f>
        <v/>
      </c>
    </row>
    <row r="79" spans="1:10" ht="26.25" customHeight="1">
      <c r="A79" s="280"/>
      <c r="B79" s="281"/>
      <c r="C79" s="282"/>
      <c r="D79" s="109"/>
      <c r="E79" s="103"/>
      <c r="F79" s="103"/>
      <c r="G79" s="87" t="str">
        <f t="shared" si="6"/>
        <v/>
      </c>
      <c r="H79" s="283" t="str">
        <f t="shared" si="6"/>
        <v/>
      </c>
      <c r="I79" s="310" t="str">
        <f t="shared" si="7"/>
        <v/>
      </c>
      <c r="J79" s="310" t="str">
        <f t="shared" si="8"/>
        <v/>
      </c>
    </row>
    <row r="80" spans="1:10" ht="26.25" customHeight="1">
      <c r="A80" s="280"/>
      <c r="B80" s="281"/>
      <c r="C80" s="282"/>
      <c r="D80" s="109"/>
      <c r="E80" s="103"/>
      <c r="F80" s="103"/>
      <c r="G80" s="87" t="str">
        <f t="shared" si="6"/>
        <v/>
      </c>
      <c r="H80" s="283" t="str">
        <f t="shared" si="6"/>
        <v/>
      </c>
      <c r="I80" s="310" t="str">
        <f t="shared" si="7"/>
        <v/>
      </c>
      <c r="J80" s="310" t="str">
        <f t="shared" si="8"/>
        <v/>
      </c>
    </row>
    <row r="81" spans="1:11" ht="26.25" customHeight="1">
      <c r="A81" s="280"/>
      <c r="B81" s="281"/>
      <c r="C81" s="282"/>
      <c r="D81" s="109"/>
      <c r="E81" s="103"/>
      <c r="F81" s="103"/>
      <c r="G81" s="87" t="str">
        <f t="shared" si="6"/>
        <v/>
      </c>
      <c r="H81" s="283" t="str">
        <f t="shared" si="6"/>
        <v/>
      </c>
      <c r="I81" s="310" t="str">
        <f t="shared" si="7"/>
        <v/>
      </c>
      <c r="J81" s="310" t="str">
        <f t="shared" si="8"/>
        <v/>
      </c>
    </row>
    <row r="82" spans="1:11" ht="26.25" customHeight="1">
      <c r="A82" s="280"/>
      <c r="B82" s="281"/>
      <c r="C82" s="282"/>
      <c r="D82" s="109"/>
      <c r="E82" s="103"/>
      <c r="F82" s="103"/>
      <c r="G82" s="87" t="str">
        <f t="shared" si="6"/>
        <v/>
      </c>
      <c r="H82" s="283" t="str">
        <f t="shared" si="6"/>
        <v/>
      </c>
      <c r="I82" s="310" t="str">
        <f>IF($C82&gt;0,#REF!-$G82,"")</f>
        <v/>
      </c>
      <c r="J82" s="310" t="str">
        <f>IF($C82&gt;0,#REF!-$H82,"")</f>
        <v/>
      </c>
    </row>
    <row r="83" spans="1:11" ht="26.25" customHeight="1">
      <c r="A83" s="280"/>
      <c r="B83" s="281"/>
      <c r="C83" s="284"/>
      <c r="D83" s="109"/>
      <c r="E83" s="103"/>
      <c r="F83" s="103"/>
      <c r="G83" s="87" t="str">
        <f t="shared" si="6"/>
        <v/>
      </c>
      <c r="H83" s="283" t="str">
        <f t="shared" si="6"/>
        <v/>
      </c>
      <c r="I83" s="311" t="str">
        <f t="shared" si="7"/>
        <v/>
      </c>
      <c r="J83" s="346" t="str">
        <f t="shared" si="8"/>
        <v/>
      </c>
      <c r="K83" s="348"/>
    </row>
    <row r="84" spans="1:11" ht="26.25" customHeight="1">
      <c r="A84" s="285"/>
      <c r="B84" s="238"/>
      <c r="C84" s="238"/>
      <c r="D84" s="238"/>
      <c r="E84" s="238"/>
      <c r="F84" s="238"/>
      <c r="G84" s="238"/>
      <c r="H84" s="286"/>
      <c r="I84" s="308" t="str">
        <f>I83</f>
        <v/>
      </c>
      <c r="J84" s="287" t="str">
        <f>J83</f>
        <v/>
      </c>
    </row>
    <row r="85" spans="1:11" ht="15">
      <c r="A85" s="15"/>
      <c r="B85" s="15"/>
      <c r="C85" s="15"/>
      <c r="D85" s="15"/>
      <c r="E85" s="15"/>
      <c r="F85" s="15"/>
      <c r="G85" s="15"/>
      <c r="H85" s="288"/>
      <c r="I85" s="347"/>
      <c r="J85" s="289"/>
    </row>
  </sheetData>
  <mergeCells count="19">
    <mergeCell ref="I46:J46"/>
    <mergeCell ref="C47:D47"/>
    <mergeCell ref="A18:A19"/>
    <mergeCell ref="B18:B19"/>
    <mergeCell ref="C18:D18"/>
    <mergeCell ref="E18:F18"/>
    <mergeCell ref="G18:H18"/>
    <mergeCell ref="C19:D19"/>
    <mergeCell ref="A46:A47"/>
    <mergeCell ref="B46:B47"/>
    <mergeCell ref="C46:D46"/>
    <mergeCell ref="E46:F46"/>
    <mergeCell ref="G46:H46"/>
    <mergeCell ref="A16:H16"/>
    <mergeCell ref="H1:J1"/>
    <mergeCell ref="H2:J2"/>
    <mergeCell ref="A6:H6"/>
    <mergeCell ref="I8:J8"/>
    <mergeCell ref="A9:B9"/>
  </mergeCells>
  <pageMargins left="0.7" right="0.24" top="0.28000000000000003" bottom="0.66291666666666671" header="0.25" footer="0.19"/>
  <pageSetup paperSize="9" scale="74" fitToWidth="0" fitToHeight="0" orientation="portrait" r:id="rId1"/>
  <headerFooter alignWithMargins="0">
    <oddFooter>&amp;L&amp;8 2020&amp;C &amp;R&amp;8www.inforama.ch
www.ipringe.ch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L47"/>
  <sheetViews>
    <sheetView showZeros="0" view="pageLayout" zoomScaleNormal="85" workbookViewId="0">
      <selection activeCell="L47" sqref="L46:L47"/>
    </sheetView>
  </sheetViews>
  <sheetFormatPr baseColWidth="10" defaultColWidth="11.5703125" defaultRowHeight="12.75"/>
  <cols>
    <col min="1" max="1" width="11" style="37" customWidth="1"/>
    <col min="2" max="2" width="5.5703125" style="37" customWidth="1"/>
    <col min="3" max="3" width="22.28515625" style="37" customWidth="1"/>
    <col min="4" max="5" width="8.28515625" style="37" customWidth="1"/>
    <col min="6" max="11" width="8.42578125" style="37" customWidth="1"/>
    <col min="12" max="12" width="11.5703125" style="38"/>
    <col min="13" max="16384" width="11.5703125" style="1"/>
  </cols>
  <sheetData>
    <row r="1" spans="1:12" ht="20.25" customHeight="1">
      <c r="A1" s="349" t="s">
        <v>21</v>
      </c>
      <c r="B1" s="349"/>
      <c r="C1" s="349"/>
      <c r="D1" s="5" t="s">
        <v>12</v>
      </c>
      <c r="E1" s="4"/>
      <c r="F1" s="7"/>
      <c r="G1" s="7"/>
      <c r="H1" s="6"/>
      <c r="I1" s="6"/>
      <c r="J1" s="6"/>
      <c r="K1" s="6"/>
    </row>
    <row r="2" spans="1:12" ht="20.25" customHeight="1">
      <c r="A2" s="349"/>
      <c r="B2" s="349"/>
      <c r="C2" s="349"/>
      <c r="D2" s="5" t="s">
        <v>11</v>
      </c>
      <c r="E2" s="11"/>
      <c r="F2" s="7"/>
      <c r="G2" s="12"/>
      <c r="H2" s="13"/>
      <c r="I2" s="11"/>
      <c r="J2" s="13"/>
      <c r="K2" s="11"/>
    </row>
    <row r="3" spans="1:12" ht="20.25" customHeight="1">
      <c r="D3" s="5" t="s">
        <v>13</v>
      </c>
      <c r="E3" s="36"/>
      <c r="F3" s="7"/>
      <c r="G3" s="350"/>
      <c r="H3" s="13"/>
      <c r="I3" s="351"/>
      <c r="J3" s="13"/>
      <c r="K3" s="351"/>
    </row>
    <row r="4" spans="1:12" s="10" customFormat="1" ht="9" customHeight="1">
      <c r="A4" s="15"/>
      <c r="B4" s="15"/>
      <c r="C4" s="290"/>
      <c r="D4" s="352"/>
      <c r="E4" s="9"/>
      <c r="F4" s="9"/>
      <c r="G4" s="9"/>
      <c r="H4" s="16"/>
      <c r="I4" s="16"/>
      <c r="J4" s="16"/>
      <c r="K4" s="16"/>
      <c r="L4" s="98"/>
    </row>
    <row r="5" spans="1:12" ht="9" customHeight="1">
      <c r="H5" s="77"/>
      <c r="I5" s="77"/>
      <c r="J5" s="77"/>
      <c r="K5" s="77"/>
    </row>
    <row r="6" spans="1:12" ht="32.25" customHeight="1">
      <c r="A6" s="393" t="s">
        <v>109</v>
      </c>
      <c r="B6" s="394"/>
      <c r="C6" s="394"/>
      <c r="D6" s="394"/>
      <c r="E6" s="394"/>
      <c r="F6" s="394"/>
      <c r="G6" s="394"/>
      <c r="H6" s="394"/>
      <c r="I6" s="394"/>
      <c r="J6" s="394"/>
      <c r="K6" s="395"/>
    </row>
    <row r="7" spans="1:12" ht="12.75" customHeight="1">
      <c r="A7" s="366" t="s">
        <v>4</v>
      </c>
      <c r="B7" s="367" t="s">
        <v>77</v>
      </c>
      <c r="C7" s="368"/>
      <c r="D7" s="369"/>
      <c r="E7" s="370"/>
      <c r="F7" s="371" t="s">
        <v>42</v>
      </c>
      <c r="G7" s="371"/>
      <c r="H7" s="371"/>
      <c r="I7" s="372"/>
      <c r="J7" s="373" t="s">
        <v>43</v>
      </c>
      <c r="K7" s="372"/>
    </row>
    <row r="8" spans="1:12" ht="28.15" customHeight="1">
      <c r="A8" s="374"/>
      <c r="B8" s="375"/>
      <c r="C8" s="376"/>
      <c r="D8" s="377" t="s">
        <v>23</v>
      </c>
      <c r="E8" s="408" t="s">
        <v>111</v>
      </c>
      <c r="F8" s="390" t="s">
        <v>108</v>
      </c>
      <c r="G8" s="391"/>
      <c r="H8" s="381" t="s">
        <v>52</v>
      </c>
      <c r="I8" s="380"/>
      <c r="J8" s="390" t="s">
        <v>108</v>
      </c>
      <c r="K8" s="391"/>
    </row>
    <row r="9" spans="1:12">
      <c r="A9" s="382"/>
      <c r="B9" s="383"/>
      <c r="C9" s="384"/>
      <c r="D9" s="378" t="s">
        <v>27</v>
      </c>
      <c r="E9" s="378" t="s">
        <v>24</v>
      </c>
      <c r="F9" s="386" t="s">
        <v>24</v>
      </c>
      <c r="G9" s="387" t="s">
        <v>25</v>
      </c>
      <c r="H9" s="388" t="s">
        <v>27</v>
      </c>
      <c r="I9" s="389" t="s">
        <v>25</v>
      </c>
      <c r="J9" s="388" t="s">
        <v>24</v>
      </c>
      <c r="K9" s="389" t="s">
        <v>25</v>
      </c>
    </row>
    <row r="10" spans="1:12" ht="20.25" customHeight="1">
      <c r="A10" s="353"/>
      <c r="B10" s="354"/>
      <c r="C10" s="64"/>
      <c r="D10" s="48"/>
      <c r="E10" s="355"/>
      <c r="F10" s="409">
        <f>IF($B10=1,$D10*E10,0)</f>
        <v>0</v>
      </c>
      <c r="G10" s="356">
        <f>F10</f>
        <v>0</v>
      </c>
      <c r="H10" s="61">
        <f>IF($B10=2,D10,0)</f>
        <v>0</v>
      </c>
      <c r="I10" s="356">
        <f>H10</f>
        <v>0</v>
      </c>
      <c r="J10" s="61">
        <f t="shared" ref="J10:J11" si="0">IF($B10=3,D10*E10,0)</f>
        <v>0</v>
      </c>
      <c r="K10" s="356">
        <f>J10</f>
        <v>0</v>
      </c>
    </row>
    <row r="11" spans="1:12" ht="20.25" customHeight="1">
      <c r="A11" s="66"/>
      <c r="B11" s="354"/>
      <c r="C11" s="64"/>
      <c r="D11" s="48"/>
      <c r="E11" s="355"/>
      <c r="F11" s="409">
        <f>IF($B11=1,$D11*E11,0)</f>
        <v>0</v>
      </c>
      <c r="G11" s="356">
        <f t="shared" ref="G11" si="1">F11+G10</f>
        <v>0</v>
      </c>
      <c r="H11" s="61">
        <f t="shared" ref="H11" si="2">IF($B11=2,D11,0)</f>
        <v>0</v>
      </c>
      <c r="I11" s="356">
        <f t="shared" ref="I11" si="3">I10+H11</f>
        <v>0</v>
      </c>
      <c r="J11" s="61">
        <f t="shared" si="0"/>
        <v>0</v>
      </c>
      <c r="K11" s="356">
        <f t="shared" ref="K11" si="4">K10+J11</f>
        <v>0</v>
      </c>
    </row>
    <row r="12" spans="1:12" ht="20.25" customHeight="1">
      <c r="A12" s="66"/>
      <c r="B12" s="354"/>
      <c r="C12" s="64"/>
      <c r="D12" s="48"/>
      <c r="E12" s="355"/>
      <c r="F12" s="409">
        <f t="shared" ref="F12:F34" si="5">IF($B12=1,$D12*E12,0)</f>
        <v>0</v>
      </c>
      <c r="G12" s="356">
        <f t="shared" ref="G12:G34" si="6">F12+G11</f>
        <v>0</v>
      </c>
      <c r="H12" s="61">
        <f t="shared" ref="H12:H34" si="7">IF($B12=2,D12,0)</f>
        <v>0</v>
      </c>
      <c r="I12" s="356">
        <f t="shared" ref="I12:I34" si="8">I11+H12</f>
        <v>0</v>
      </c>
      <c r="J12" s="61">
        <f t="shared" ref="J12:J34" si="9">IF($B12=3,D12*E12,0)</f>
        <v>0</v>
      </c>
      <c r="K12" s="356">
        <f t="shared" ref="K12:K34" si="10">K11+J12</f>
        <v>0</v>
      </c>
    </row>
    <row r="13" spans="1:12" ht="20.25" customHeight="1">
      <c r="A13" s="66"/>
      <c r="B13" s="354"/>
      <c r="C13" s="64"/>
      <c r="D13" s="48"/>
      <c r="E13" s="357"/>
      <c r="F13" s="409">
        <f t="shared" si="5"/>
        <v>0</v>
      </c>
      <c r="G13" s="356">
        <f t="shared" si="6"/>
        <v>0</v>
      </c>
      <c r="H13" s="61">
        <f t="shared" si="7"/>
        <v>0</v>
      </c>
      <c r="I13" s="356">
        <f t="shared" si="8"/>
        <v>0</v>
      </c>
      <c r="J13" s="61">
        <f t="shared" si="9"/>
        <v>0</v>
      </c>
      <c r="K13" s="356">
        <f t="shared" si="10"/>
        <v>0</v>
      </c>
    </row>
    <row r="14" spans="1:12" ht="20.25" customHeight="1">
      <c r="A14" s="66"/>
      <c r="B14" s="354"/>
      <c r="C14" s="64"/>
      <c r="D14" s="48"/>
      <c r="E14" s="357"/>
      <c r="F14" s="409">
        <f t="shared" si="5"/>
        <v>0</v>
      </c>
      <c r="G14" s="356">
        <f t="shared" si="6"/>
        <v>0</v>
      </c>
      <c r="H14" s="61">
        <f t="shared" si="7"/>
        <v>0</v>
      </c>
      <c r="I14" s="356">
        <f t="shared" si="8"/>
        <v>0</v>
      </c>
      <c r="J14" s="61">
        <f t="shared" si="9"/>
        <v>0</v>
      </c>
      <c r="K14" s="356">
        <f t="shared" si="10"/>
        <v>0</v>
      </c>
    </row>
    <row r="15" spans="1:12" ht="20.25" customHeight="1">
      <c r="A15" s="66"/>
      <c r="B15" s="354"/>
      <c r="C15" s="64"/>
      <c r="D15" s="48"/>
      <c r="E15" s="357"/>
      <c r="F15" s="409">
        <f t="shared" si="5"/>
        <v>0</v>
      </c>
      <c r="G15" s="356">
        <f t="shared" si="6"/>
        <v>0</v>
      </c>
      <c r="H15" s="61">
        <f t="shared" si="7"/>
        <v>0</v>
      </c>
      <c r="I15" s="356">
        <f t="shared" si="8"/>
        <v>0</v>
      </c>
      <c r="J15" s="61">
        <f t="shared" si="9"/>
        <v>0</v>
      </c>
      <c r="K15" s="356">
        <f t="shared" si="10"/>
        <v>0</v>
      </c>
    </row>
    <row r="16" spans="1:12" ht="20.25" customHeight="1">
      <c r="A16" s="66"/>
      <c r="B16" s="354"/>
      <c r="C16" s="64"/>
      <c r="D16" s="48"/>
      <c r="E16" s="357"/>
      <c r="F16" s="409">
        <f t="shared" si="5"/>
        <v>0</v>
      </c>
      <c r="G16" s="356">
        <f t="shared" si="6"/>
        <v>0</v>
      </c>
      <c r="H16" s="61">
        <f t="shared" si="7"/>
        <v>0</v>
      </c>
      <c r="I16" s="356">
        <f t="shared" si="8"/>
        <v>0</v>
      </c>
      <c r="J16" s="61">
        <f t="shared" si="9"/>
        <v>0</v>
      </c>
      <c r="K16" s="356">
        <f t="shared" si="10"/>
        <v>0</v>
      </c>
    </row>
    <row r="17" spans="1:11" ht="20.25" customHeight="1">
      <c r="A17" s="66"/>
      <c r="B17" s="354"/>
      <c r="C17" s="64"/>
      <c r="D17" s="48"/>
      <c r="E17" s="357"/>
      <c r="F17" s="409">
        <f t="shared" si="5"/>
        <v>0</v>
      </c>
      <c r="G17" s="356">
        <f t="shared" si="6"/>
        <v>0</v>
      </c>
      <c r="H17" s="61">
        <f t="shared" si="7"/>
        <v>0</v>
      </c>
      <c r="I17" s="356">
        <f t="shared" si="8"/>
        <v>0</v>
      </c>
      <c r="J17" s="61">
        <f t="shared" si="9"/>
        <v>0</v>
      </c>
      <c r="K17" s="356">
        <f t="shared" si="10"/>
        <v>0</v>
      </c>
    </row>
    <row r="18" spans="1:11" ht="20.25" customHeight="1">
      <c r="A18" s="66"/>
      <c r="B18" s="354"/>
      <c r="C18" s="64"/>
      <c r="D18" s="48"/>
      <c r="E18" s="357"/>
      <c r="F18" s="409">
        <f t="shared" si="5"/>
        <v>0</v>
      </c>
      <c r="G18" s="356">
        <f t="shared" si="6"/>
        <v>0</v>
      </c>
      <c r="H18" s="61">
        <f t="shared" si="7"/>
        <v>0</v>
      </c>
      <c r="I18" s="356">
        <f t="shared" si="8"/>
        <v>0</v>
      </c>
      <c r="J18" s="61">
        <f t="shared" si="9"/>
        <v>0</v>
      </c>
      <c r="K18" s="356">
        <f t="shared" si="10"/>
        <v>0</v>
      </c>
    </row>
    <row r="19" spans="1:11" ht="20.25" customHeight="1">
      <c r="A19" s="66"/>
      <c r="B19" s="354"/>
      <c r="C19" s="64"/>
      <c r="D19" s="48"/>
      <c r="E19" s="357"/>
      <c r="F19" s="409">
        <f t="shared" si="5"/>
        <v>0</v>
      </c>
      <c r="G19" s="356">
        <f t="shared" si="6"/>
        <v>0</v>
      </c>
      <c r="H19" s="61">
        <f t="shared" si="7"/>
        <v>0</v>
      </c>
      <c r="I19" s="356">
        <f t="shared" si="8"/>
        <v>0</v>
      </c>
      <c r="J19" s="61">
        <f t="shared" si="9"/>
        <v>0</v>
      </c>
      <c r="K19" s="356">
        <f t="shared" si="10"/>
        <v>0</v>
      </c>
    </row>
    <row r="20" spans="1:11" ht="20.25" customHeight="1">
      <c r="A20" s="66"/>
      <c r="B20" s="354"/>
      <c r="C20" s="64"/>
      <c r="D20" s="48"/>
      <c r="E20" s="357"/>
      <c r="F20" s="409">
        <f t="shared" si="5"/>
        <v>0</v>
      </c>
      <c r="G20" s="356">
        <f t="shared" si="6"/>
        <v>0</v>
      </c>
      <c r="H20" s="61">
        <f t="shared" si="7"/>
        <v>0</v>
      </c>
      <c r="I20" s="356">
        <f t="shared" si="8"/>
        <v>0</v>
      </c>
      <c r="J20" s="61">
        <f t="shared" si="9"/>
        <v>0</v>
      </c>
      <c r="K20" s="356">
        <f t="shared" si="10"/>
        <v>0</v>
      </c>
    </row>
    <row r="21" spans="1:11" ht="20.25" customHeight="1">
      <c r="A21" s="66"/>
      <c r="B21" s="354"/>
      <c r="C21" s="64"/>
      <c r="D21" s="48"/>
      <c r="E21" s="357"/>
      <c r="F21" s="409">
        <f t="shared" si="5"/>
        <v>0</v>
      </c>
      <c r="G21" s="356">
        <f t="shared" si="6"/>
        <v>0</v>
      </c>
      <c r="H21" s="61">
        <f t="shared" si="7"/>
        <v>0</v>
      </c>
      <c r="I21" s="356">
        <f t="shared" si="8"/>
        <v>0</v>
      </c>
      <c r="J21" s="61">
        <f t="shared" si="9"/>
        <v>0</v>
      </c>
      <c r="K21" s="356">
        <f t="shared" si="10"/>
        <v>0</v>
      </c>
    </row>
    <row r="22" spans="1:11" ht="20.25" customHeight="1">
      <c r="A22" s="66"/>
      <c r="B22" s="354"/>
      <c r="C22" s="64"/>
      <c r="D22" s="48"/>
      <c r="E22" s="357"/>
      <c r="F22" s="409">
        <f t="shared" si="5"/>
        <v>0</v>
      </c>
      <c r="G22" s="356">
        <f t="shared" si="6"/>
        <v>0</v>
      </c>
      <c r="H22" s="61">
        <f t="shared" si="7"/>
        <v>0</v>
      </c>
      <c r="I22" s="356">
        <f t="shared" si="8"/>
        <v>0</v>
      </c>
      <c r="J22" s="61">
        <f t="shared" si="9"/>
        <v>0</v>
      </c>
      <c r="K22" s="356">
        <f t="shared" si="10"/>
        <v>0</v>
      </c>
    </row>
    <row r="23" spans="1:11" ht="20.25" customHeight="1">
      <c r="A23" s="66"/>
      <c r="B23" s="354"/>
      <c r="C23" s="64"/>
      <c r="D23" s="48"/>
      <c r="E23" s="357"/>
      <c r="F23" s="409">
        <f t="shared" si="5"/>
        <v>0</v>
      </c>
      <c r="G23" s="356">
        <f t="shared" si="6"/>
        <v>0</v>
      </c>
      <c r="H23" s="61">
        <f t="shared" si="7"/>
        <v>0</v>
      </c>
      <c r="I23" s="356">
        <f t="shared" si="8"/>
        <v>0</v>
      </c>
      <c r="J23" s="61">
        <f t="shared" si="9"/>
        <v>0</v>
      </c>
      <c r="K23" s="356">
        <f t="shared" si="10"/>
        <v>0</v>
      </c>
    </row>
    <row r="24" spans="1:11" ht="20.25" customHeight="1">
      <c r="A24" s="66"/>
      <c r="B24" s="354"/>
      <c r="C24" s="64"/>
      <c r="D24" s="48"/>
      <c r="E24" s="357"/>
      <c r="F24" s="409">
        <f t="shared" si="5"/>
        <v>0</v>
      </c>
      <c r="G24" s="356">
        <f t="shared" si="6"/>
        <v>0</v>
      </c>
      <c r="H24" s="61">
        <f t="shared" si="7"/>
        <v>0</v>
      </c>
      <c r="I24" s="356">
        <f t="shared" si="8"/>
        <v>0</v>
      </c>
      <c r="J24" s="61">
        <f t="shared" si="9"/>
        <v>0</v>
      </c>
      <c r="K24" s="356">
        <f t="shared" si="10"/>
        <v>0</v>
      </c>
    </row>
    <row r="25" spans="1:11" ht="20.25" customHeight="1">
      <c r="A25" s="66"/>
      <c r="B25" s="354"/>
      <c r="C25" s="64"/>
      <c r="D25" s="48"/>
      <c r="E25" s="357"/>
      <c r="F25" s="409">
        <f t="shared" si="5"/>
        <v>0</v>
      </c>
      <c r="G25" s="356">
        <f t="shared" si="6"/>
        <v>0</v>
      </c>
      <c r="H25" s="61">
        <f t="shared" si="7"/>
        <v>0</v>
      </c>
      <c r="I25" s="356">
        <f t="shared" si="8"/>
        <v>0</v>
      </c>
      <c r="J25" s="61">
        <f t="shared" si="9"/>
        <v>0</v>
      </c>
      <c r="K25" s="356">
        <f t="shared" si="10"/>
        <v>0</v>
      </c>
    </row>
    <row r="26" spans="1:11" ht="20.25" customHeight="1">
      <c r="A26" s="66"/>
      <c r="B26" s="354"/>
      <c r="C26" s="64"/>
      <c r="D26" s="48"/>
      <c r="E26" s="357"/>
      <c r="F26" s="409">
        <f t="shared" si="5"/>
        <v>0</v>
      </c>
      <c r="G26" s="356">
        <f t="shared" si="6"/>
        <v>0</v>
      </c>
      <c r="H26" s="61">
        <f t="shared" si="7"/>
        <v>0</v>
      </c>
      <c r="I26" s="356">
        <f t="shared" si="8"/>
        <v>0</v>
      </c>
      <c r="J26" s="61">
        <f t="shared" si="9"/>
        <v>0</v>
      </c>
      <c r="K26" s="356">
        <f t="shared" si="10"/>
        <v>0</v>
      </c>
    </row>
    <row r="27" spans="1:11" ht="20.25" customHeight="1">
      <c r="A27" s="66"/>
      <c r="B27" s="354"/>
      <c r="C27" s="64"/>
      <c r="D27" s="48"/>
      <c r="E27" s="357"/>
      <c r="F27" s="409">
        <f t="shared" si="5"/>
        <v>0</v>
      </c>
      <c r="G27" s="356">
        <f t="shared" si="6"/>
        <v>0</v>
      </c>
      <c r="H27" s="61">
        <f t="shared" si="7"/>
        <v>0</v>
      </c>
      <c r="I27" s="356">
        <f t="shared" si="8"/>
        <v>0</v>
      </c>
      <c r="J27" s="61">
        <f t="shared" si="9"/>
        <v>0</v>
      </c>
      <c r="K27" s="356">
        <f t="shared" si="10"/>
        <v>0</v>
      </c>
    </row>
    <row r="28" spans="1:11" ht="20.25" customHeight="1">
      <c r="A28" s="66"/>
      <c r="B28" s="354"/>
      <c r="C28" s="64"/>
      <c r="D28" s="48"/>
      <c r="E28" s="357"/>
      <c r="F28" s="409">
        <f t="shared" ref="F28" si="11">IF($B28=1,$D28*E28,0)</f>
        <v>0</v>
      </c>
      <c r="G28" s="356">
        <f t="shared" ref="G28" si="12">F28+G27</f>
        <v>0</v>
      </c>
      <c r="H28" s="61">
        <f t="shared" ref="H28" si="13">IF($B28=2,D28,0)</f>
        <v>0</v>
      </c>
      <c r="I28" s="356">
        <f t="shared" ref="I28" si="14">I27+H28</f>
        <v>0</v>
      </c>
      <c r="J28" s="61">
        <f t="shared" ref="J28" si="15">IF($B28=3,D28*E28,0)</f>
        <v>0</v>
      </c>
      <c r="K28" s="356">
        <f t="shared" ref="K28" si="16">K27+J28</f>
        <v>0</v>
      </c>
    </row>
    <row r="29" spans="1:11" ht="20.25" customHeight="1">
      <c r="A29" s="66"/>
      <c r="B29" s="354"/>
      <c r="C29" s="64"/>
      <c r="D29" s="48"/>
      <c r="E29" s="357"/>
      <c r="F29" s="409">
        <f t="shared" si="5"/>
        <v>0</v>
      </c>
      <c r="G29" s="356">
        <f t="shared" si="6"/>
        <v>0</v>
      </c>
      <c r="H29" s="61">
        <f t="shared" si="7"/>
        <v>0</v>
      </c>
      <c r="I29" s="356">
        <f t="shared" si="8"/>
        <v>0</v>
      </c>
      <c r="J29" s="61">
        <f t="shared" si="9"/>
        <v>0</v>
      </c>
      <c r="K29" s="356">
        <f t="shared" si="10"/>
        <v>0</v>
      </c>
    </row>
    <row r="30" spans="1:11" ht="20.25" customHeight="1">
      <c r="A30" s="66"/>
      <c r="B30" s="354"/>
      <c r="C30" s="64"/>
      <c r="D30" s="48"/>
      <c r="E30" s="357"/>
      <c r="F30" s="409">
        <f t="shared" si="5"/>
        <v>0</v>
      </c>
      <c r="G30" s="356">
        <f t="shared" si="6"/>
        <v>0</v>
      </c>
      <c r="H30" s="61">
        <f t="shared" si="7"/>
        <v>0</v>
      </c>
      <c r="I30" s="356">
        <f t="shared" si="8"/>
        <v>0</v>
      </c>
      <c r="J30" s="61">
        <f t="shared" si="9"/>
        <v>0</v>
      </c>
      <c r="K30" s="356">
        <f t="shared" si="10"/>
        <v>0</v>
      </c>
    </row>
    <row r="31" spans="1:11" ht="20.25" customHeight="1">
      <c r="A31" s="66"/>
      <c r="B31" s="354"/>
      <c r="C31" s="64"/>
      <c r="D31" s="48"/>
      <c r="E31" s="357"/>
      <c r="F31" s="409">
        <f t="shared" si="5"/>
        <v>0</v>
      </c>
      <c r="G31" s="356">
        <f t="shared" si="6"/>
        <v>0</v>
      </c>
      <c r="H31" s="61">
        <f t="shared" si="7"/>
        <v>0</v>
      </c>
      <c r="I31" s="356">
        <f t="shared" si="8"/>
        <v>0</v>
      </c>
      <c r="J31" s="61">
        <f t="shared" si="9"/>
        <v>0</v>
      </c>
      <c r="K31" s="356">
        <f t="shared" si="10"/>
        <v>0</v>
      </c>
    </row>
    <row r="32" spans="1:11" ht="20.25" customHeight="1">
      <c r="A32" s="66"/>
      <c r="B32" s="354"/>
      <c r="C32" s="64"/>
      <c r="D32" s="48"/>
      <c r="E32" s="357"/>
      <c r="F32" s="409">
        <f t="shared" si="5"/>
        <v>0</v>
      </c>
      <c r="G32" s="356">
        <f t="shared" si="6"/>
        <v>0</v>
      </c>
      <c r="H32" s="61">
        <f t="shared" si="7"/>
        <v>0</v>
      </c>
      <c r="I32" s="356">
        <f t="shared" si="8"/>
        <v>0</v>
      </c>
      <c r="J32" s="61">
        <f t="shared" si="9"/>
        <v>0</v>
      </c>
      <c r="K32" s="356">
        <f t="shared" si="10"/>
        <v>0</v>
      </c>
    </row>
    <row r="33" spans="1:11" ht="20.25" customHeight="1">
      <c r="A33" s="66"/>
      <c r="B33" s="354"/>
      <c r="C33" s="64"/>
      <c r="D33" s="48"/>
      <c r="E33" s="357"/>
      <c r="F33" s="409">
        <f t="shared" si="5"/>
        <v>0</v>
      </c>
      <c r="G33" s="356">
        <f t="shared" si="6"/>
        <v>0</v>
      </c>
      <c r="H33" s="61">
        <f t="shared" si="7"/>
        <v>0</v>
      </c>
      <c r="I33" s="356">
        <f t="shared" si="8"/>
        <v>0</v>
      </c>
      <c r="J33" s="61">
        <f t="shared" si="9"/>
        <v>0</v>
      </c>
      <c r="K33" s="356">
        <f t="shared" si="10"/>
        <v>0</v>
      </c>
    </row>
    <row r="34" spans="1:11" ht="20.25" customHeight="1">
      <c r="A34" s="67"/>
      <c r="B34" s="358"/>
      <c r="C34" s="69"/>
      <c r="D34" s="70"/>
      <c r="E34" s="359"/>
      <c r="F34" s="409">
        <f t="shared" si="5"/>
        <v>0</v>
      </c>
      <c r="G34" s="356">
        <f t="shared" si="6"/>
        <v>0</v>
      </c>
      <c r="H34" s="61">
        <f t="shared" si="7"/>
        <v>0</v>
      </c>
      <c r="I34" s="356">
        <f t="shared" si="8"/>
        <v>0</v>
      </c>
      <c r="J34" s="61">
        <f t="shared" si="9"/>
        <v>0</v>
      </c>
      <c r="K34" s="356">
        <f t="shared" si="10"/>
        <v>0</v>
      </c>
    </row>
    <row r="35" spans="1:11" ht="15">
      <c r="A35" s="71"/>
      <c r="B35" s="73"/>
      <c r="C35" s="73"/>
      <c r="D35" s="73"/>
      <c r="E35" s="74" t="s">
        <v>30</v>
      </c>
      <c r="F35" s="360" t="s">
        <v>53</v>
      </c>
      <c r="G35" s="361">
        <f>G34</f>
        <v>0</v>
      </c>
      <c r="H35" s="360" t="s">
        <v>54</v>
      </c>
      <c r="I35" s="410">
        <f>I34</f>
        <v>0</v>
      </c>
      <c r="J35" s="360" t="s">
        <v>53</v>
      </c>
      <c r="K35" s="361">
        <f>K34</f>
        <v>0</v>
      </c>
    </row>
    <row r="36" spans="1:11" ht="15">
      <c r="A36" s="13"/>
      <c r="B36" s="13"/>
      <c r="C36" s="13"/>
      <c r="D36" s="13"/>
      <c r="E36" s="362"/>
      <c r="F36" s="363"/>
      <c r="G36" s="363"/>
      <c r="H36" s="363"/>
      <c r="I36" s="363"/>
      <c r="J36" s="363"/>
      <c r="K36" s="363"/>
    </row>
    <row r="37" spans="1:11" ht="15">
      <c r="A37" s="71" t="s">
        <v>82</v>
      </c>
      <c r="B37" s="73"/>
      <c r="C37" s="73"/>
      <c r="D37" s="73"/>
      <c r="E37" s="74"/>
      <c r="F37" s="364" t="s">
        <v>53</v>
      </c>
      <c r="G37" s="365">
        <v>0</v>
      </c>
      <c r="H37" s="364" t="s">
        <v>54</v>
      </c>
      <c r="I37" s="365">
        <v>0</v>
      </c>
      <c r="J37" s="364" t="s">
        <v>53</v>
      </c>
      <c r="K37" s="365"/>
    </row>
    <row r="39" spans="1:11" ht="15" customHeight="1">
      <c r="A39" s="224" t="s">
        <v>110</v>
      </c>
      <c r="B39" s="396"/>
      <c r="C39" s="396"/>
      <c r="D39" s="396"/>
      <c r="E39" s="396"/>
      <c r="F39" s="397"/>
      <c r="G39" s="397"/>
      <c r="H39" s="397"/>
      <c r="I39" s="397"/>
      <c r="J39" s="397"/>
      <c r="K39" s="398"/>
    </row>
    <row r="40" spans="1:11" ht="12.75" customHeight="1">
      <c r="A40" s="366" t="s">
        <v>4</v>
      </c>
      <c r="B40" s="367" t="s">
        <v>44</v>
      </c>
      <c r="C40" s="368"/>
      <c r="D40" s="369"/>
      <c r="E40" s="370"/>
      <c r="F40" s="371" t="s">
        <v>42</v>
      </c>
      <c r="G40" s="371"/>
      <c r="H40" s="371"/>
      <c r="I40" s="372"/>
      <c r="J40" s="373" t="s">
        <v>43</v>
      </c>
      <c r="K40" s="372"/>
    </row>
    <row r="41" spans="1:11" ht="28.15" customHeight="1">
      <c r="A41" s="374"/>
      <c r="B41" s="375"/>
      <c r="C41" s="376"/>
      <c r="D41" s="377" t="s">
        <v>23</v>
      </c>
      <c r="E41" s="408" t="s">
        <v>111</v>
      </c>
      <c r="F41" s="379" t="s">
        <v>51</v>
      </c>
      <c r="G41" s="380"/>
      <c r="H41" s="381" t="s">
        <v>52</v>
      </c>
      <c r="I41" s="380"/>
      <c r="J41" s="381" t="s">
        <v>51</v>
      </c>
      <c r="K41" s="380"/>
    </row>
    <row r="42" spans="1:11">
      <c r="A42" s="382" t="s">
        <v>31</v>
      </c>
      <c r="B42" s="383"/>
      <c r="C42" s="384"/>
      <c r="D42" s="385" t="s">
        <v>27</v>
      </c>
      <c r="E42" s="378" t="s">
        <v>24</v>
      </c>
      <c r="F42" s="386" t="s">
        <v>24</v>
      </c>
      <c r="G42" s="387" t="s">
        <v>25</v>
      </c>
      <c r="H42" s="388" t="s">
        <v>27</v>
      </c>
      <c r="I42" s="389" t="s">
        <v>25</v>
      </c>
      <c r="J42" s="388" t="s">
        <v>24</v>
      </c>
      <c r="K42" s="389" t="s">
        <v>25</v>
      </c>
    </row>
    <row r="43" spans="1:11">
      <c r="A43" s="399" t="s">
        <v>22</v>
      </c>
      <c r="B43" s="400">
        <v>2</v>
      </c>
      <c r="C43" s="401" t="s">
        <v>26</v>
      </c>
      <c r="D43" s="402">
        <v>30</v>
      </c>
      <c r="E43" s="411">
        <v>0.88</v>
      </c>
      <c r="F43" s="415">
        <f>IF($B43=1,$D43*E43,0)</f>
        <v>0</v>
      </c>
      <c r="G43" s="403">
        <f>F43</f>
        <v>0</v>
      </c>
      <c r="H43" s="61">
        <f>IF($B43=2,D43,0)</f>
        <v>30</v>
      </c>
      <c r="I43" s="356">
        <f>H43</f>
        <v>30</v>
      </c>
      <c r="J43" s="419">
        <f t="shared" ref="J43:J47" si="17">IF($B43=3,D43*E43,0)</f>
        <v>0</v>
      </c>
      <c r="K43" s="420">
        <f>J43</f>
        <v>0</v>
      </c>
    </row>
    <row r="44" spans="1:11">
      <c r="A44" s="399" t="s">
        <v>22</v>
      </c>
      <c r="B44" s="400">
        <v>1</v>
      </c>
      <c r="C44" s="401" t="s">
        <v>40</v>
      </c>
      <c r="D44" s="402">
        <v>-485</v>
      </c>
      <c r="E44" s="411">
        <v>0.35</v>
      </c>
      <c r="F44" s="409">
        <f t="shared" ref="F44:F47" si="18">IF($B44=1,$D44*E44,0)</f>
        <v>-169.75</v>
      </c>
      <c r="G44" s="413">
        <f>F44+G43</f>
        <v>-169.75</v>
      </c>
      <c r="H44" s="61">
        <f t="shared" ref="H44:H47" si="19">IF($B44=2,D44,0)</f>
        <v>0</v>
      </c>
      <c r="I44" s="356">
        <f t="shared" ref="I44:I47" si="20">I43+H44</f>
        <v>30</v>
      </c>
      <c r="J44" s="61">
        <f t="shared" si="17"/>
        <v>0</v>
      </c>
      <c r="K44" s="356">
        <f t="shared" ref="K44:K47" si="21">K43+J44</f>
        <v>0</v>
      </c>
    </row>
    <row r="45" spans="1:11">
      <c r="A45" s="399">
        <v>30.11</v>
      </c>
      <c r="B45" s="400">
        <v>3</v>
      </c>
      <c r="C45" s="401" t="s">
        <v>41</v>
      </c>
      <c r="D45" s="402">
        <v>-370</v>
      </c>
      <c r="E45" s="411">
        <v>0.35</v>
      </c>
      <c r="F45" s="409">
        <f t="shared" si="18"/>
        <v>0</v>
      </c>
      <c r="G45" s="413">
        <f>F45+G44</f>
        <v>-169.75</v>
      </c>
      <c r="H45" s="61">
        <f t="shared" si="19"/>
        <v>0</v>
      </c>
      <c r="I45" s="356">
        <f t="shared" si="20"/>
        <v>30</v>
      </c>
      <c r="J45" s="61">
        <f t="shared" si="17"/>
        <v>-129.5</v>
      </c>
      <c r="K45" s="356">
        <f t="shared" si="21"/>
        <v>-129.5</v>
      </c>
    </row>
    <row r="46" spans="1:11">
      <c r="A46" s="399">
        <v>31.12</v>
      </c>
      <c r="B46" s="400">
        <v>2</v>
      </c>
      <c r="C46" s="401" t="s">
        <v>28</v>
      </c>
      <c r="D46" s="402">
        <v>150</v>
      </c>
      <c r="E46" s="411">
        <v>0.88</v>
      </c>
      <c r="F46" s="409">
        <f t="shared" si="18"/>
        <v>0</v>
      </c>
      <c r="G46" s="413">
        <f>F46+G44</f>
        <v>-169.75</v>
      </c>
      <c r="H46" s="61">
        <f t="shared" si="19"/>
        <v>150</v>
      </c>
      <c r="I46" s="356">
        <f t="shared" si="20"/>
        <v>180</v>
      </c>
      <c r="J46" s="61">
        <f t="shared" si="17"/>
        <v>0</v>
      </c>
      <c r="K46" s="356">
        <f t="shared" si="21"/>
        <v>-129.5</v>
      </c>
    </row>
    <row r="47" spans="1:11">
      <c r="A47" s="404">
        <v>31.12</v>
      </c>
      <c r="B47" s="405">
        <v>2</v>
      </c>
      <c r="C47" s="406" t="s">
        <v>29</v>
      </c>
      <c r="D47" s="407">
        <v>-10</v>
      </c>
      <c r="E47" s="412">
        <v>0.88</v>
      </c>
      <c r="F47" s="416">
        <f t="shared" si="18"/>
        <v>0</v>
      </c>
      <c r="G47" s="414">
        <f t="shared" ref="G47" si="22">F47+G46</f>
        <v>-169.75</v>
      </c>
      <c r="H47" s="417">
        <f t="shared" si="19"/>
        <v>-10</v>
      </c>
      <c r="I47" s="418">
        <f t="shared" si="20"/>
        <v>170</v>
      </c>
      <c r="J47" s="417">
        <f t="shared" si="17"/>
        <v>0</v>
      </c>
      <c r="K47" s="418">
        <f t="shared" si="21"/>
        <v>-129.5</v>
      </c>
    </row>
  </sheetData>
  <mergeCells count="16">
    <mergeCell ref="A1:C2"/>
    <mergeCell ref="A7:A8"/>
    <mergeCell ref="B7:C8"/>
    <mergeCell ref="F7:I7"/>
    <mergeCell ref="J7:K7"/>
    <mergeCell ref="F8:G8"/>
    <mergeCell ref="H8:I8"/>
    <mergeCell ref="J8:K8"/>
    <mergeCell ref="A6:K6"/>
    <mergeCell ref="A40:A41"/>
    <mergeCell ref="B40:C41"/>
    <mergeCell ref="F40:I40"/>
    <mergeCell ref="J40:K40"/>
    <mergeCell ref="F41:G41"/>
    <mergeCell ref="H41:I41"/>
    <mergeCell ref="J41:K41"/>
  </mergeCells>
  <pageMargins left="0.7" right="0.24" top="0.54" bottom="0.5" header="0.32" footer="0.19"/>
  <pageSetup paperSize="9" scale="89" fitToHeight="3" orientation="portrait" r:id="rId1"/>
  <headerFooter alignWithMargins="0">
    <oddFooter>&amp;L&amp;8
www.inforama.ch
www.ipringe.ch&amp;C &amp;R&amp;8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5"/>
  <sheetViews>
    <sheetView showZeros="0" view="pageLayout" zoomScaleNormal="100" workbookViewId="0">
      <selection activeCell="D9" sqref="D9"/>
    </sheetView>
  </sheetViews>
  <sheetFormatPr baseColWidth="10" defaultRowHeight="15"/>
  <cols>
    <col min="1" max="11" width="11.5703125" style="22" customWidth="1"/>
    <col min="12" max="12" width="11.5703125" style="30" customWidth="1"/>
    <col min="13" max="261" width="11.42578125" style="22"/>
    <col min="262" max="267" width="15.5703125" style="22" customWidth="1"/>
    <col min="268" max="268" width="24.85546875" style="22" customWidth="1"/>
    <col min="269" max="517" width="11.42578125" style="22"/>
    <col min="518" max="523" width="15.5703125" style="22" customWidth="1"/>
    <col min="524" max="524" width="24.85546875" style="22" customWidth="1"/>
    <col min="525" max="773" width="11.42578125" style="22"/>
    <col min="774" max="779" width="15.5703125" style="22" customWidth="1"/>
    <col min="780" max="780" width="24.85546875" style="22" customWidth="1"/>
    <col min="781" max="1029" width="11.42578125" style="22"/>
    <col min="1030" max="1035" width="15.5703125" style="22" customWidth="1"/>
    <col min="1036" max="1036" width="24.85546875" style="22" customWidth="1"/>
    <col min="1037" max="1285" width="11.42578125" style="22"/>
    <col min="1286" max="1291" width="15.5703125" style="22" customWidth="1"/>
    <col min="1292" max="1292" width="24.85546875" style="22" customWidth="1"/>
    <col min="1293" max="1541" width="11.42578125" style="22"/>
    <col min="1542" max="1547" width="15.5703125" style="22" customWidth="1"/>
    <col min="1548" max="1548" width="24.85546875" style="22" customWidth="1"/>
    <col min="1549" max="1797" width="11.42578125" style="22"/>
    <col min="1798" max="1803" width="15.5703125" style="22" customWidth="1"/>
    <col min="1804" max="1804" width="24.85546875" style="22" customWidth="1"/>
    <col min="1805" max="2053" width="11.42578125" style="22"/>
    <col min="2054" max="2059" width="15.5703125" style="22" customWidth="1"/>
    <col min="2060" max="2060" width="24.85546875" style="22" customWidth="1"/>
    <col min="2061" max="2309" width="11.42578125" style="22"/>
    <col min="2310" max="2315" width="15.5703125" style="22" customWidth="1"/>
    <col min="2316" max="2316" width="24.85546875" style="22" customWidth="1"/>
    <col min="2317" max="2565" width="11.42578125" style="22"/>
    <col min="2566" max="2571" width="15.5703125" style="22" customWidth="1"/>
    <col min="2572" max="2572" width="24.85546875" style="22" customWidth="1"/>
    <col min="2573" max="2821" width="11.42578125" style="22"/>
    <col min="2822" max="2827" width="15.5703125" style="22" customWidth="1"/>
    <col min="2828" max="2828" width="24.85546875" style="22" customWidth="1"/>
    <col min="2829" max="3077" width="11.42578125" style="22"/>
    <col min="3078" max="3083" width="15.5703125" style="22" customWidth="1"/>
    <col min="3084" max="3084" width="24.85546875" style="22" customWidth="1"/>
    <col min="3085" max="3333" width="11.42578125" style="22"/>
    <col min="3334" max="3339" width="15.5703125" style="22" customWidth="1"/>
    <col min="3340" max="3340" width="24.85546875" style="22" customWidth="1"/>
    <col min="3341" max="3589" width="11.42578125" style="22"/>
    <col min="3590" max="3595" width="15.5703125" style="22" customWidth="1"/>
    <col min="3596" max="3596" width="24.85546875" style="22" customWidth="1"/>
    <col min="3597" max="3845" width="11.42578125" style="22"/>
    <col min="3846" max="3851" width="15.5703125" style="22" customWidth="1"/>
    <col min="3852" max="3852" width="24.85546875" style="22" customWidth="1"/>
    <col min="3853" max="4101" width="11.42578125" style="22"/>
    <col min="4102" max="4107" width="15.5703125" style="22" customWidth="1"/>
    <col min="4108" max="4108" width="24.85546875" style="22" customWidth="1"/>
    <col min="4109" max="4357" width="11.42578125" style="22"/>
    <col min="4358" max="4363" width="15.5703125" style="22" customWidth="1"/>
    <col min="4364" max="4364" width="24.85546875" style="22" customWidth="1"/>
    <col min="4365" max="4613" width="11.42578125" style="22"/>
    <col min="4614" max="4619" width="15.5703125" style="22" customWidth="1"/>
    <col min="4620" max="4620" width="24.85546875" style="22" customWidth="1"/>
    <col min="4621" max="4869" width="11.42578125" style="22"/>
    <col min="4870" max="4875" width="15.5703125" style="22" customWidth="1"/>
    <col min="4876" max="4876" width="24.85546875" style="22" customWidth="1"/>
    <col min="4877" max="5125" width="11.42578125" style="22"/>
    <col min="5126" max="5131" width="15.5703125" style="22" customWidth="1"/>
    <col min="5132" max="5132" width="24.85546875" style="22" customWidth="1"/>
    <col min="5133" max="5381" width="11.42578125" style="22"/>
    <col min="5382" max="5387" width="15.5703125" style="22" customWidth="1"/>
    <col min="5388" max="5388" width="24.85546875" style="22" customWidth="1"/>
    <col min="5389" max="5637" width="11.42578125" style="22"/>
    <col min="5638" max="5643" width="15.5703125" style="22" customWidth="1"/>
    <col min="5644" max="5644" width="24.85546875" style="22" customWidth="1"/>
    <col min="5645" max="5893" width="11.42578125" style="22"/>
    <col min="5894" max="5899" width="15.5703125" style="22" customWidth="1"/>
    <col min="5900" max="5900" width="24.85546875" style="22" customWidth="1"/>
    <col min="5901" max="6149" width="11.42578125" style="22"/>
    <col min="6150" max="6155" width="15.5703125" style="22" customWidth="1"/>
    <col min="6156" max="6156" width="24.85546875" style="22" customWidth="1"/>
    <col min="6157" max="6405" width="11.42578125" style="22"/>
    <col min="6406" max="6411" width="15.5703125" style="22" customWidth="1"/>
    <col min="6412" max="6412" width="24.85546875" style="22" customWidth="1"/>
    <col min="6413" max="6661" width="11.42578125" style="22"/>
    <col min="6662" max="6667" width="15.5703125" style="22" customWidth="1"/>
    <col min="6668" max="6668" width="24.85546875" style="22" customWidth="1"/>
    <col min="6669" max="6917" width="11.42578125" style="22"/>
    <col min="6918" max="6923" width="15.5703125" style="22" customWidth="1"/>
    <col min="6924" max="6924" width="24.85546875" style="22" customWidth="1"/>
    <col min="6925" max="7173" width="11.42578125" style="22"/>
    <col min="7174" max="7179" width="15.5703125" style="22" customWidth="1"/>
    <col min="7180" max="7180" width="24.85546875" style="22" customWidth="1"/>
    <col min="7181" max="7429" width="11.42578125" style="22"/>
    <col min="7430" max="7435" width="15.5703125" style="22" customWidth="1"/>
    <col min="7436" max="7436" width="24.85546875" style="22" customWidth="1"/>
    <col min="7437" max="7685" width="11.42578125" style="22"/>
    <col min="7686" max="7691" width="15.5703125" style="22" customWidth="1"/>
    <col min="7692" max="7692" width="24.85546875" style="22" customWidth="1"/>
    <col min="7693" max="7941" width="11.42578125" style="22"/>
    <col min="7942" max="7947" width="15.5703125" style="22" customWidth="1"/>
    <col min="7948" max="7948" width="24.85546875" style="22" customWidth="1"/>
    <col min="7949" max="8197" width="11.42578125" style="22"/>
    <col min="8198" max="8203" width="15.5703125" style="22" customWidth="1"/>
    <col min="8204" max="8204" width="24.85546875" style="22" customWidth="1"/>
    <col min="8205" max="8453" width="11.42578125" style="22"/>
    <col min="8454" max="8459" width="15.5703125" style="22" customWidth="1"/>
    <col min="8460" max="8460" width="24.85546875" style="22" customWidth="1"/>
    <col min="8461" max="8709" width="11.42578125" style="22"/>
    <col min="8710" max="8715" width="15.5703125" style="22" customWidth="1"/>
    <col min="8716" max="8716" width="24.85546875" style="22" customWidth="1"/>
    <col min="8717" max="8965" width="11.42578125" style="22"/>
    <col min="8966" max="8971" width="15.5703125" style="22" customWidth="1"/>
    <col min="8972" max="8972" width="24.85546875" style="22" customWidth="1"/>
    <col min="8973" max="9221" width="11.42578125" style="22"/>
    <col min="9222" max="9227" width="15.5703125" style="22" customWidth="1"/>
    <col min="9228" max="9228" width="24.85546875" style="22" customWidth="1"/>
    <col min="9229" max="9477" width="11.42578125" style="22"/>
    <col min="9478" max="9483" width="15.5703125" style="22" customWidth="1"/>
    <col min="9484" max="9484" width="24.85546875" style="22" customWidth="1"/>
    <col min="9485" max="9733" width="11.42578125" style="22"/>
    <col min="9734" max="9739" width="15.5703125" style="22" customWidth="1"/>
    <col min="9740" max="9740" width="24.85546875" style="22" customWidth="1"/>
    <col min="9741" max="9989" width="11.42578125" style="22"/>
    <col min="9990" max="9995" width="15.5703125" style="22" customWidth="1"/>
    <col min="9996" max="9996" width="24.85546875" style="22" customWidth="1"/>
    <col min="9997" max="10245" width="11.42578125" style="22"/>
    <col min="10246" max="10251" width="15.5703125" style="22" customWidth="1"/>
    <col min="10252" max="10252" width="24.85546875" style="22" customWidth="1"/>
    <col min="10253" max="10501" width="11.42578125" style="22"/>
    <col min="10502" max="10507" width="15.5703125" style="22" customWidth="1"/>
    <col min="10508" max="10508" width="24.85546875" style="22" customWidth="1"/>
    <col min="10509" max="10757" width="11.42578125" style="22"/>
    <col min="10758" max="10763" width="15.5703125" style="22" customWidth="1"/>
    <col min="10764" max="10764" width="24.85546875" style="22" customWidth="1"/>
    <col min="10765" max="11013" width="11.42578125" style="22"/>
    <col min="11014" max="11019" width="15.5703125" style="22" customWidth="1"/>
    <col min="11020" max="11020" width="24.85546875" style="22" customWidth="1"/>
    <col min="11021" max="11269" width="11.42578125" style="22"/>
    <col min="11270" max="11275" width="15.5703125" style="22" customWidth="1"/>
    <col min="11276" max="11276" width="24.85546875" style="22" customWidth="1"/>
    <col min="11277" max="11525" width="11.42578125" style="22"/>
    <col min="11526" max="11531" width="15.5703125" style="22" customWidth="1"/>
    <col min="11532" max="11532" width="24.85546875" style="22" customWidth="1"/>
    <col min="11533" max="11781" width="11.42578125" style="22"/>
    <col min="11782" max="11787" width="15.5703125" style="22" customWidth="1"/>
    <col min="11788" max="11788" width="24.85546875" style="22" customWidth="1"/>
    <col min="11789" max="12037" width="11.42578125" style="22"/>
    <col min="12038" max="12043" width="15.5703125" style="22" customWidth="1"/>
    <col min="12044" max="12044" width="24.85546875" style="22" customWidth="1"/>
    <col min="12045" max="12293" width="11.42578125" style="22"/>
    <col min="12294" max="12299" width="15.5703125" style="22" customWidth="1"/>
    <col min="12300" max="12300" width="24.85546875" style="22" customWidth="1"/>
    <col min="12301" max="12549" width="11.42578125" style="22"/>
    <col min="12550" max="12555" width="15.5703125" style="22" customWidth="1"/>
    <col min="12556" max="12556" width="24.85546875" style="22" customWidth="1"/>
    <col min="12557" max="12805" width="11.42578125" style="22"/>
    <col min="12806" max="12811" width="15.5703125" style="22" customWidth="1"/>
    <col min="12812" max="12812" width="24.85546875" style="22" customWidth="1"/>
    <col min="12813" max="13061" width="11.42578125" style="22"/>
    <col min="13062" max="13067" width="15.5703125" style="22" customWidth="1"/>
    <col min="13068" max="13068" width="24.85546875" style="22" customWidth="1"/>
    <col min="13069" max="13317" width="11.42578125" style="22"/>
    <col min="13318" max="13323" width="15.5703125" style="22" customWidth="1"/>
    <col min="13324" max="13324" width="24.85546875" style="22" customWidth="1"/>
    <col min="13325" max="13573" width="11.42578125" style="22"/>
    <col min="13574" max="13579" width="15.5703125" style="22" customWidth="1"/>
    <col min="13580" max="13580" width="24.85546875" style="22" customWidth="1"/>
    <col min="13581" max="13829" width="11.42578125" style="22"/>
    <col min="13830" max="13835" width="15.5703125" style="22" customWidth="1"/>
    <col min="13836" max="13836" width="24.85546875" style="22" customWidth="1"/>
    <col min="13837" max="14085" width="11.42578125" style="22"/>
    <col min="14086" max="14091" width="15.5703125" style="22" customWidth="1"/>
    <col min="14092" max="14092" width="24.85546875" style="22" customWidth="1"/>
    <col min="14093" max="14341" width="11.42578125" style="22"/>
    <col min="14342" max="14347" width="15.5703125" style="22" customWidth="1"/>
    <col min="14348" max="14348" width="24.85546875" style="22" customWidth="1"/>
    <col min="14349" max="14597" width="11.42578125" style="22"/>
    <col min="14598" max="14603" width="15.5703125" style="22" customWidth="1"/>
    <col min="14604" max="14604" width="24.85546875" style="22" customWidth="1"/>
    <col min="14605" max="14853" width="11.42578125" style="22"/>
    <col min="14854" max="14859" width="15.5703125" style="22" customWidth="1"/>
    <col min="14860" max="14860" width="24.85546875" style="22" customWidth="1"/>
    <col min="14861" max="15109" width="11.42578125" style="22"/>
    <col min="15110" max="15115" width="15.5703125" style="22" customWidth="1"/>
    <col min="15116" max="15116" width="24.85546875" style="22" customWidth="1"/>
    <col min="15117" max="15365" width="11.42578125" style="22"/>
    <col min="15366" max="15371" width="15.5703125" style="22" customWidth="1"/>
    <col min="15372" max="15372" width="24.85546875" style="22" customWidth="1"/>
    <col min="15373" max="15621" width="11.42578125" style="22"/>
    <col min="15622" max="15627" width="15.5703125" style="22" customWidth="1"/>
    <col min="15628" max="15628" width="24.85546875" style="22" customWidth="1"/>
    <col min="15629" max="15877" width="11.42578125" style="22"/>
    <col min="15878" max="15883" width="15.5703125" style="22" customWidth="1"/>
    <col min="15884" max="15884" width="24.85546875" style="22" customWidth="1"/>
    <col min="15885" max="16133" width="11.42578125" style="22"/>
    <col min="16134" max="16139" width="15.5703125" style="22" customWidth="1"/>
    <col min="16140" max="16140" width="24.85546875" style="22" customWidth="1"/>
    <col min="16141" max="16384" width="11.42578125" style="22"/>
  </cols>
  <sheetData>
    <row r="1" spans="1:12" s="18" customFormat="1" ht="21" customHeight="1">
      <c r="A1" s="17" t="s">
        <v>112</v>
      </c>
      <c r="L1" s="19"/>
    </row>
    <row r="2" spans="1:12" s="18" customFormat="1" ht="21" customHeight="1">
      <c r="A2" s="17" t="s">
        <v>61</v>
      </c>
      <c r="B2" s="168">
        <f>Futterjournal!F1</f>
        <v>0</v>
      </c>
      <c r="C2" s="168"/>
      <c r="D2" s="168"/>
      <c r="E2" s="168"/>
      <c r="F2" s="168"/>
      <c r="G2" s="168"/>
      <c r="H2" s="168"/>
      <c r="I2" s="168"/>
      <c r="J2" s="168"/>
      <c r="K2" s="168"/>
      <c r="L2" s="168"/>
    </row>
    <row r="3" spans="1:12" s="18" customFormat="1" ht="21" customHeight="1">
      <c r="A3" s="17" t="s">
        <v>67</v>
      </c>
      <c r="B3" s="20"/>
      <c r="C3" s="168">
        <v>0</v>
      </c>
      <c r="D3" s="168"/>
      <c r="E3" s="90"/>
      <c r="F3" s="90"/>
      <c r="G3" s="169" t="s">
        <v>68</v>
      </c>
      <c r="H3" s="169"/>
      <c r="I3" s="169"/>
      <c r="J3" s="169"/>
      <c r="K3" s="169"/>
      <c r="L3" s="169"/>
    </row>
    <row r="4" spans="1:12" s="18" customFormat="1" ht="9.75" customHeight="1">
      <c r="A4" s="17"/>
      <c r="L4" s="19"/>
    </row>
    <row r="5" spans="1:12" ht="21" customHeight="1">
      <c r="A5" s="21" t="s">
        <v>62</v>
      </c>
      <c r="B5" s="31" t="s">
        <v>60</v>
      </c>
      <c r="C5" s="31" t="s">
        <v>64</v>
      </c>
      <c r="D5" s="31" t="s">
        <v>65</v>
      </c>
      <c r="E5" s="170" t="s">
        <v>78</v>
      </c>
      <c r="F5" s="171"/>
      <c r="G5" s="31" t="s">
        <v>59</v>
      </c>
      <c r="H5" s="31" t="s">
        <v>58</v>
      </c>
      <c r="I5" s="31"/>
      <c r="J5" s="31"/>
      <c r="K5" s="172" t="s">
        <v>79</v>
      </c>
      <c r="L5" s="173"/>
    </row>
    <row r="6" spans="1:12" ht="21" customHeight="1">
      <c r="A6" s="23" t="s">
        <v>63</v>
      </c>
      <c r="B6" s="32">
        <v>0.88</v>
      </c>
      <c r="C6" s="32">
        <v>0.88</v>
      </c>
      <c r="D6" s="32">
        <v>0.35</v>
      </c>
      <c r="E6" s="91" t="s">
        <v>80</v>
      </c>
      <c r="F6" s="162" t="s">
        <v>81</v>
      </c>
      <c r="G6" s="32">
        <v>0.33</v>
      </c>
      <c r="H6" s="32">
        <v>0.28000000000000003</v>
      </c>
      <c r="I6" s="32">
        <v>0</v>
      </c>
      <c r="J6" s="32">
        <v>0</v>
      </c>
      <c r="K6" s="91" t="s">
        <v>80</v>
      </c>
      <c r="L6" s="165" t="s">
        <v>81</v>
      </c>
    </row>
    <row r="7" spans="1:12" ht="21" customHeight="1">
      <c r="A7" s="35">
        <v>2013</v>
      </c>
      <c r="B7" s="33"/>
      <c r="C7" s="33"/>
      <c r="D7" s="33"/>
      <c r="E7" s="92">
        <f>$B$6*B7+$C$6*C7+$D$6*D7</f>
        <v>0</v>
      </c>
      <c r="F7" s="163"/>
      <c r="G7" s="33"/>
      <c r="H7" s="33"/>
      <c r="I7" s="33"/>
      <c r="J7" s="33"/>
      <c r="K7" s="24">
        <f>$G$6*G7+$H$6*H7+$I$6*I7+$J$6*J7</f>
        <v>0</v>
      </c>
      <c r="L7" s="166"/>
    </row>
    <row r="8" spans="1:12" ht="21" customHeight="1">
      <c r="A8" s="35">
        <f>A7+1</f>
        <v>2014</v>
      </c>
      <c r="B8" s="33"/>
      <c r="C8" s="33"/>
      <c r="D8" s="33"/>
      <c r="E8" s="92">
        <f t="shared" ref="E8:E23" si="0">$B$6*B8+$C$6*C8+$D$6*D8</f>
        <v>0</v>
      </c>
      <c r="F8" s="164"/>
      <c r="G8" s="33"/>
      <c r="H8" s="33"/>
      <c r="I8" s="33"/>
      <c r="J8" s="33"/>
      <c r="K8" s="24">
        <f t="shared" ref="K8:K22" si="1">$G$6*G8+$H$6*H8+$I$6*I8+$J$6*J8</f>
        <v>0</v>
      </c>
      <c r="L8" s="167"/>
    </row>
    <row r="9" spans="1:12" ht="21" customHeight="1">
      <c r="A9" s="35">
        <f t="shared" ref="A9:A18" si="2">A8+1</f>
        <v>2015</v>
      </c>
      <c r="B9" s="33"/>
      <c r="C9" s="33"/>
      <c r="D9" s="33"/>
      <c r="E9" s="92">
        <f t="shared" si="0"/>
        <v>0</v>
      </c>
      <c r="F9" s="95">
        <f>AVERAGE(E7:E9)</f>
        <v>0</v>
      </c>
      <c r="G9" s="33"/>
      <c r="H9" s="33"/>
      <c r="I9" s="33"/>
      <c r="J9" s="33"/>
      <c r="K9" s="24">
        <f t="shared" si="1"/>
        <v>0</v>
      </c>
      <c r="L9" s="25">
        <f>AVERAGE(K7:K9)</f>
        <v>0</v>
      </c>
    </row>
    <row r="10" spans="1:12" ht="21" customHeight="1">
      <c r="A10" s="35">
        <f t="shared" si="2"/>
        <v>2016</v>
      </c>
      <c r="B10" s="33"/>
      <c r="C10" s="33"/>
      <c r="D10" s="33"/>
      <c r="E10" s="92">
        <f t="shared" si="0"/>
        <v>0</v>
      </c>
      <c r="F10" s="95">
        <f t="shared" ref="F10:F23" si="3">AVERAGE(E8:E10)</f>
        <v>0</v>
      </c>
      <c r="G10" s="33"/>
      <c r="H10" s="33"/>
      <c r="I10" s="33"/>
      <c r="J10" s="33"/>
      <c r="K10" s="24">
        <f t="shared" si="1"/>
        <v>0</v>
      </c>
      <c r="L10" s="25">
        <f>AVERAGE(K8:K10)</f>
        <v>0</v>
      </c>
    </row>
    <row r="11" spans="1:12" ht="21" customHeight="1">
      <c r="A11" s="35">
        <f t="shared" si="2"/>
        <v>2017</v>
      </c>
      <c r="B11" s="33"/>
      <c r="C11" s="33"/>
      <c r="D11" s="33"/>
      <c r="E11" s="92">
        <f t="shared" si="0"/>
        <v>0</v>
      </c>
      <c r="F11" s="95">
        <f t="shared" si="3"/>
        <v>0</v>
      </c>
      <c r="G11" s="33"/>
      <c r="H11" s="33"/>
      <c r="I11" s="33"/>
      <c r="J11" s="33"/>
      <c r="K11" s="24">
        <f t="shared" si="1"/>
        <v>0</v>
      </c>
      <c r="L11" s="25">
        <f t="shared" ref="L11:L23" si="4">AVERAGE(K9:K11)</f>
        <v>0</v>
      </c>
    </row>
    <row r="12" spans="1:12" ht="21" customHeight="1">
      <c r="A12" s="35">
        <f t="shared" si="2"/>
        <v>2018</v>
      </c>
      <c r="B12" s="33"/>
      <c r="C12" s="33"/>
      <c r="D12" s="33"/>
      <c r="E12" s="92">
        <f t="shared" si="0"/>
        <v>0</v>
      </c>
      <c r="F12" s="95">
        <f t="shared" si="3"/>
        <v>0</v>
      </c>
      <c r="G12" s="33"/>
      <c r="H12" s="33"/>
      <c r="I12" s="33"/>
      <c r="J12" s="33"/>
      <c r="K12" s="24">
        <f t="shared" si="1"/>
        <v>0</v>
      </c>
      <c r="L12" s="25">
        <f t="shared" si="4"/>
        <v>0</v>
      </c>
    </row>
    <row r="13" spans="1:12" ht="21" customHeight="1">
      <c r="A13" s="35">
        <f t="shared" si="2"/>
        <v>2019</v>
      </c>
      <c r="B13" s="33"/>
      <c r="C13" s="33"/>
      <c r="D13" s="33"/>
      <c r="E13" s="92">
        <f t="shared" si="0"/>
        <v>0</v>
      </c>
      <c r="F13" s="95">
        <f t="shared" si="3"/>
        <v>0</v>
      </c>
      <c r="G13" s="33"/>
      <c r="H13" s="33"/>
      <c r="I13" s="33"/>
      <c r="J13" s="33"/>
      <c r="K13" s="24">
        <f t="shared" si="1"/>
        <v>0</v>
      </c>
      <c r="L13" s="25">
        <f t="shared" si="4"/>
        <v>0</v>
      </c>
    </row>
    <row r="14" spans="1:12" ht="21" customHeight="1">
      <c r="A14" s="35">
        <f t="shared" si="2"/>
        <v>2020</v>
      </c>
      <c r="B14" s="33"/>
      <c r="C14" s="33"/>
      <c r="D14" s="33"/>
      <c r="E14" s="92">
        <f t="shared" si="0"/>
        <v>0</v>
      </c>
      <c r="F14" s="95">
        <f t="shared" si="3"/>
        <v>0</v>
      </c>
      <c r="G14" s="33"/>
      <c r="H14" s="33"/>
      <c r="I14" s="33"/>
      <c r="J14" s="33"/>
      <c r="K14" s="24">
        <f t="shared" si="1"/>
        <v>0</v>
      </c>
      <c r="L14" s="25">
        <f t="shared" si="4"/>
        <v>0</v>
      </c>
    </row>
    <row r="15" spans="1:12" ht="21" customHeight="1">
      <c r="A15" s="35">
        <f t="shared" si="2"/>
        <v>2021</v>
      </c>
      <c r="B15" s="33"/>
      <c r="C15" s="33"/>
      <c r="D15" s="33"/>
      <c r="E15" s="92">
        <f t="shared" si="0"/>
        <v>0</v>
      </c>
      <c r="F15" s="95">
        <f t="shared" si="3"/>
        <v>0</v>
      </c>
      <c r="G15" s="33"/>
      <c r="H15" s="33"/>
      <c r="I15" s="33"/>
      <c r="J15" s="33"/>
      <c r="K15" s="24">
        <f t="shared" si="1"/>
        <v>0</v>
      </c>
      <c r="L15" s="25">
        <f t="shared" si="4"/>
        <v>0</v>
      </c>
    </row>
    <row r="16" spans="1:12" ht="21" customHeight="1">
      <c r="A16" s="35">
        <f t="shared" si="2"/>
        <v>2022</v>
      </c>
      <c r="B16" s="33"/>
      <c r="C16" s="33"/>
      <c r="D16" s="33"/>
      <c r="E16" s="92">
        <f t="shared" si="0"/>
        <v>0</v>
      </c>
      <c r="F16" s="95">
        <f t="shared" si="3"/>
        <v>0</v>
      </c>
      <c r="G16" s="33"/>
      <c r="H16" s="33"/>
      <c r="I16" s="33"/>
      <c r="J16" s="33"/>
      <c r="K16" s="24">
        <f t="shared" si="1"/>
        <v>0</v>
      </c>
      <c r="L16" s="25">
        <f t="shared" si="4"/>
        <v>0</v>
      </c>
    </row>
    <row r="17" spans="1:12" ht="21" customHeight="1">
      <c r="A17" s="35">
        <f t="shared" si="2"/>
        <v>2023</v>
      </c>
      <c r="B17" s="33"/>
      <c r="C17" s="33"/>
      <c r="D17" s="33"/>
      <c r="E17" s="92">
        <f t="shared" si="0"/>
        <v>0</v>
      </c>
      <c r="F17" s="95">
        <f t="shared" si="3"/>
        <v>0</v>
      </c>
      <c r="G17" s="33"/>
      <c r="H17" s="33"/>
      <c r="I17" s="33"/>
      <c r="J17" s="33"/>
      <c r="K17" s="24">
        <f t="shared" si="1"/>
        <v>0</v>
      </c>
      <c r="L17" s="25">
        <f t="shared" si="4"/>
        <v>0</v>
      </c>
    </row>
    <row r="18" spans="1:12" ht="21" customHeight="1">
      <c r="A18" s="35">
        <f t="shared" si="2"/>
        <v>2024</v>
      </c>
      <c r="B18" s="33"/>
      <c r="C18" s="33"/>
      <c r="D18" s="33"/>
      <c r="E18" s="92">
        <f t="shared" si="0"/>
        <v>0</v>
      </c>
      <c r="F18" s="95">
        <f t="shared" si="3"/>
        <v>0</v>
      </c>
      <c r="G18" s="33"/>
      <c r="H18" s="33"/>
      <c r="I18" s="33"/>
      <c r="J18" s="33"/>
      <c r="K18" s="24">
        <f t="shared" si="1"/>
        <v>0</v>
      </c>
      <c r="L18" s="25">
        <f t="shared" si="4"/>
        <v>0</v>
      </c>
    </row>
    <row r="19" spans="1:12" ht="21" customHeight="1">
      <c r="A19" s="35">
        <f>A18+1</f>
        <v>2025</v>
      </c>
      <c r="B19" s="33"/>
      <c r="C19" s="33"/>
      <c r="D19" s="33"/>
      <c r="E19" s="92">
        <f t="shared" si="0"/>
        <v>0</v>
      </c>
      <c r="F19" s="95">
        <f t="shared" si="3"/>
        <v>0</v>
      </c>
      <c r="G19" s="33"/>
      <c r="H19" s="33"/>
      <c r="I19" s="33"/>
      <c r="J19" s="33"/>
      <c r="K19" s="24">
        <f t="shared" si="1"/>
        <v>0</v>
      </c>
      <c r="L19" s="25">
        <f t="shared" si="4"/>
        <v>0</v>
      </c>
    </row>
    <row r="20" spans="1:12" ht="21" customHeight="1">
      <c r="A20" s="35">
        <f t="shared" ref="A20:A23" si="5">A19+1</f>
        <v>2026</v>
      </c>
      <c r="B20" s="33"/>
      <c r="C20" s="33"/>
      <c r="D20" s="33"/>
      <c r="E20" s="92">
        <f t="shared" si="0"/>
        <v>0</v>
      </c>
      <c r="F20" s="95">
        <f t="shared" si="3"/>
        <v>0</v>
      </c>
      <c r="G20" s="33"/>
      <c r="H20" s="33"/>
      <c r="I20" s="33"/>
      <c r="J20" s="33"/>
      <c r="K20" s="24">
        <f t="shared" si="1"/>
        <v>0</v>
      </c>
      <c r="L20" s="25">
        <f t="shared" si="4"/>
        <v>0</v>
      </c>
    </row>
    <row r="21" spans="1:12" ht="21" customHeight="1">
      <c r="A21" s="35">
        <f t="shared" si="5"/>
        <v>2027</v>
      </c>
      <c r="B21" s="33"/>
      <c r="C21" s="33"/>
      <c r="D21" s="33"/>
      <c r="E21" s="92">
        <f t="shared" si="0"/>
        <v>0</v>
      </c>
      <c r="F21" s="95">
        <f t="shared" si="3"/>
        <v>0</v>
      </c>
      <c r="G21" s="33"/>
      <c r="H21" s="33"/>
      <c r="I21" s="33"/>
      <c r="J21" s="33"/>
      <c r="K21" s="24">
        <f t="shared" si="1"/>
        <v>0</v>
      </c>
      <c r="L21" s="25">
        <f t="shared" si="4"/>
        <v>0</v>
      </c>
    </row>
    <row r="22" spans="1:12" ht="21" customHeight="1">
      <c r="A22" s="35">
        <f t="shared" si="5"/>
        <v>2028</v>
      </c>
      <c r="B22" s="33"/>
      <c r="C22" s="33"/>
      <c r="D22" s="33"/>
      <c r="E22" s="92">
        <f t="shared" si="0"/>
        <v>0</v>
      </c>
      <c r="F22" s="95">
        <f t="shared" si="3"/>
        <v>0</v>
      </c>
      <c r="G22" s="33"/>
      <c r="H22" s="33"/>
      <c r="I22" s="33"/>
      <c r="J22" s="33"/>
      <c r="K22" s="24">
        <f t="shared" si="1"/>
        <v>0</v>
      </c>
      <c r="L22" s="25">
        <f t="shared" si="4"/>
        <v>0</v>
      </c>
    </row>
    <row r="23" spans="1:12" ht="21" customHeight="1">
      <c r="A23" s="93">
        <f t="shared" si="5"/>
        <v>2029</v>
      </c>
      <c r="B23" s="34"/>
      <c r="C23" s="34"/>
      <c r="D23" s="34"/>
      <c r="E23" s="94">
        <f t="shared" si="0"/>
        <v>0</v>
      </c>
      <c r="F23" s="96">
        <f t="shared" si="3"/>
        <v>0</v>
      </c>
      <c r="G23" s="34"/>
      <c r="H23" s="34"/>
      <c r="I23" s="34"/>
      <c r="J23" s="34"/>
      <c r="K23" s="26">
        <f>$B$6*B23+$C$6*C23+$D$6*D23+$G$6*G23+$H$6*H23+$I$6*I23+$J$6*J23</f>
        <v>0</v>
      </c>
      <c r="L23" s="27">
        <f t="shared" si="4"/>
        <v>0</v>
      </c>
    </row>
    <row r="24" spans="1:12" ht="15.75">
      <c r="F24" s="18"/>
      <c r="K24" s="28"/>
      <c r="L24" s="29"/>
    </row>
    <row r="25" spans="1:12">
      <c r="K25" s="28"/>
      <c r="L25" s="29"/>
    </row>
  </sheetData>
  <mergeCells count="7">
    <mergeCell ref="F6:F8"/>
    <mergeCell ref="L6:L8"/>
    <mergeCell ref="B2:L2"/>
    <mergeCell ref="C3:D3"/>
    <mergeCell ref="G3:L3"/>
    <mergeCell ref="E5:F5"/>
    <mergeCell ref="K5:L5"/>
  </mergeCells>
  <pageMargins left="0.25" right="0.25" top="0.75" bottom="0.75" header="0.3" footer="0.3"/>
  <pageSetup paperSize="9" orientation="landscape" r:id="rId1"/>
  <headerFooter alignWithMargins="0">
    <oddFooter>&amp;L&amp;8
www.inforama.ch
www.ipringe.ch&amp;R2020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1"/>
  <sheetViews>
    <sheetView showZeros="0" view="pageLayout" zoomScaleNormal="100" workbookViewId="0">
      <selection activeCell="M5" sqref="M5"/>
    </sheetView>
  </sheetViews>
  <sheetFormatPr baseColWidth="10" defaultColWidth="11.5703125" defaultRowHeight="12.75"/>
  <cols>
    <col min="1" max="1" width="9.7109375" style="37" customWidth="1"/>
    <col min="2" max="2" width="34.140625" style="39" customWidth="1"/>
    <col min="3" max="3" width="34.140625" style="37" customWidth="1"/>
    <col min="4" max="4" width="7.7109375" style="37" customWidth="1"/>
    <col min="5" max="6" width="4.85546875" style="37" customWidth="1"/>
    <col min="7" max="7" width="8.42578125" style="37" customWidth="1"/>
    <col min="8" max="9" width="8.85546875" style="37" customWidth="1"/>
    <col min="10" max="10" width="12.42578125" style="37" customWidth="1"/>
    <col min="11" max="12" width="0.7109375" style="424" customWidth="1"/>
    <col min="13" max="13" width="12.42578125" style="425" customWidth="1"/>
    <col min="14" max="16384" width="11.5703125" style="425"/>
  </cols>
  <sheetData>
    <row r="1" spans="1:12" ht="21" customHeight="1">
      <c r="A1" s="454" t="s">
        <v>85</v>
      </c>
      <c r="B1" s="454"/>
      <c r="C1" s="454"/>
      <c r="D1" s="421" t="s">
        <v>12</v>
      </c>
      <c r="E1" s="422"/>
      <c r="G1" s="423"/>
      <c r="H1" s="423"/>
      <c r="I1" s="423"/>
      <c r="J1" s="423"/>
    </row>
    <row r="2" spans="1:12" ht="21" customHeight="1">
      <c r="A2" s="454"/>
      <c r="B2" s="454"/>
      <c r="C2" s="454"/>
      <c r="D2" s="421" t="s">
        <v>11</v>
      </c>
      <c r="E2" s="426"/>
      <c r="G2" s="427"/>
      <c r="H2" s="427"/>
      <c r="J2" s="426"/>
    </row>
    <row r="3" spans="1:12" ht="21.75" customHeight="1">
      <c r="D3" s="421" t="s">
        <v>13</v>
      </c>
      <c r="E3" s="425"/>
      <c r="F3" s="425"/>
      <c r="G3" s="40"/>
      <c r="H3" s="40"/>
      <c r="J3" s="428"/>
    </row>
    <row r="4" spans="1:12" s="430" customFormat="1" ht="7.5" customHeight="1" thickBot="1">
      <c r="A4" s="13"/>
      <c r="B4" s="42"/>
      <c r="C4" s="3"/>
      <c r="D4" s="3"/>
      <c r="E4" s="3"/>
      <c r="F4" s="3"/>
      <c r="G4" s="3"/>
      <c r="H4" s="3"/>
      <c r="I4" s="3"/>
      <c r="J4" s="3"/>
      <c r="K4" s="429"/>
      <c r="L4" s="429"/>
    </row>
    <row r="5" spans="1:12" s="432" customFormat="1" ht="16.5" customHeight="1">
      <c r="A5" s="455" t="s">
        <v>113</v>
      </c>
      <c r="B5" s="456"/>
      <c r="C5" s="457"/>
      <c r="D5" s="461">
        <v>0</v>
      </c>
      <c r="E5" s="461"/>
      <c r="F5" s="461"/>
      <c r="G5" s="461"/>
      <c r="H5" s="462">
        <v>0</v>
      </c>
      <c r="I5" s="462"/>
      <c r="J5" s="463"/>
      <c r="K5" s="431"/>
      <c r="L5" s="431"/>
    </row>
    <row r="6" spans="1:12" s="432" customFormat="1" ht="16.5" customHeight="1">
      <c r="A6" s="458"/>
      <c r="B6" s="459"/>
      <c r="C6" s="460"/>
      <c r="D6" s="464"/>
      <c r="E6" s="464"/>
      <c r="F6" s="464"/>
      <c r="G6" s="464"/>
      <c r="H6" s="465"/>
      <c r="I6" s="465"/>
      <c r="J6" s="466"/>
      <c r="K6" s="431"/>
      <c r="L6" s="431"/>
    </row>
    <row r="7" spans="1:12" s="430" customFormat="1" ht="16.5" customHeight="1">
      <c r="A7" s="473" t="s">
        <v>55</v>
      </c>
      <c r="B7" s="474"/>
      <c r="C7" s="475"/>
      <c r="D7" s="476">
        <f>I91</f>
        <v>0</v>
      </c>
      <c r="E7" s="476"/>
      <c r="F7" s="476"/>
      <c r="G7" s="476"/>
      <c r="H7" s="477">
        <f>J91</f>
        <v>0</v>
      </c>
      <c r="I7" s="477"/>
      <c r="J7" s="478"/>
      <c r="K7" s="429"/>
      <c r="L7" s="429"/>
    </row>
    <row r="8" spans="1:12" s="432" customFormat="1" ht="18.75" customHeight="1" thickBot="1">
      <c r="A8" s="467" t="s">
        <v>86</v>
      </c>
      <c r="B8" s="468"/>
      <c r="C8" s="469"/>
      <c r="D8" s="470">
        <f>IF(D7&lt;1,0,D5-D7)</f>
        <v>0</v>
      </c>
      <c r="E8" s="470"/>
      <c r="F8" s="470"/>
      <c r="G8" s="470"/>
      <c r="H8" s="471">
        <f>IF(H7&lt;1,0,H5-H7)</f>
        <v>0</v>
      </c>
      <c r="I8" s="471"/>
      <c r="J8" s="472"/>
      <c r="K8" s="431"/>
      <c r="L8" s="431"/>
    </row>
    <row r="9" spans="1:12" ht="5.25" customHeight="1">
      <c r="A9" s="425"/>
      <c r="B9" s="433"/>
      <c r="C9" s="425"/>
      <c r="D9" s="425"/>
      <c r="E9" s="425"/>
      <c r="F9" s="425"/>
      <c r="G9" s="425"/>
      <c r="H9" s="425"/>
      <c r="I9" s="425"/>
      <c r="J9" s="425"/>
    </row>
    <row r="10" spans="1:12" ht="26.25" hidden="1" customHeight="1">
      <c r="A10" s="203" t="s">
        <v>14</v>
      </c>
      <c r="B10" s="204"/>
      <c r="C10" s="204"/>
      <c r="D10" s="204"/>
      <c r="E10" s="204"/>
      <c r="F10" s="204"/>
      <c r="G10" s="204"/>
      <c r="H10" s="204"/>
      <c r="I10" s="207"/>
      <c r="J10" s="209"/>
    </row>
    <row r="11" spans="1:12" ht="0.75" hidden="1" customHeight="1">
      <c r="A11" s="205"/>
      <c r="B11" s="206"/>
      <c r="C11" s="206"/>
      <c r="D11" s="206"/>
      <c r="E11" s="206"/>
      <c r="F11" s="206"/>
      <c r="G11" s="206"/>
      <c r="H11" s="206"/>
      <c r="I11" s="208"/>
      <c r="J11" s="210"/>
    </row>
    <row r="12" spans="1:12" s="436" customFormat="1" ht="8.25" customHeight="1">
      <c r="A12" s="97"/>
      <c r="B12" s="97"/>
      <c r="C12" s="97"/>
      <c r="D12" s="97"/>
      <c r="E12" s="97"/>
      <c r="F12" s="97"/>
      <c r="G12" s="97"/>
      <c r="H12" s="97"/>
      <c r="I12" s="97"/>
      <c r="J12" s="97"/>
      <c r="K12" s="434"/>
      <c r="L12" s="435"/>
    </row>
    <row r="13" spans="1:12" ht="26.25" customHeight="1">
      <c r="A13" s="126" t="s">
        <v>114</v>
      </c>
      <c r="B13" s="127"/>
      <c r="C13" s="128"/>
      <c r="D13" s="128"/>
      <c r="E13" s="129"/>
      <c r="F13" s="211" t="s">
        <v>17</v>
      </c>
      <c r="G13" s="212"/>
      <c r="H13" s="181" t="s">
        <v>88</v>
      </c>
      <c r="I13" s="181"/>
      <c r="J13" s="182"/>
    </row>
    <row r="14" spans="1:12" ht="26.25" customHeight="1">
      <c r="A14" s="179" t="s">
        <v>66</v>
      </c>
      <c r="B14" s="180"/>
      <c r="C14" s="180"/>
      <c r="D14" s="160"/>
      <c r="E14" s="130"/>
      <c r="F14" s="213" t="s">
        <v>3</v>
      </c>
      <c r="G14" s="214"/>
      <c r="H14" s="107" t="s">
        <v>16</v>
      </c>
      <c r="I14" s="161" t="s">
        <v>3</v>
      </c>
      <c r="J14" s="47" t="s">
        <v>0</v>
      </c>
    </row>
    <row r="15" spans="1:12" ht="15.75" customHeight="1">
      <c r="A15" s="131" t="s">
        <v>15</v>
      </c>
      <c r="B15" s="132"/>
      <c r="C15" s="133"/>
      <c r="D15" s="133"/>
      <c r="E15" s="134"/>
      <c r="F15" s="201">
        <f>60%-($D$14*0.15)</f>
        <v>0.6</v>
      </c>
      <c r="G15" s="202"/>
      <c r="H15" s="108"/>
      <c r="I15" s="101"/>
      <c r="J15" s="102"/>
    </row>
    <row r="16" spans="1:12" ht="15.75" customHeight="1">
      <c r="A16" s="135" t="s">
        <v>57</v>
      </c>
      <c r="B16" s="136"/>
      <c r="C16" s="137"/>
      <c r="D16" s="137"/>
      <c r="E16" s="138"/>
      <c r="F16" s="201">
        <f>50%-($D$14*0.15)</f>
        <v>0.5</v>
      </c>
      <c r="G16" s="202"/>
      <c r="H16" s="109"/>
      <c r="I16" s="103">
        <f t="shared" ref="I16:I19" si="0">H16*F16</f>
        <v>0</v>
      </c>
      <c r="J16" s="102"/>
    </row>
    <row r="17" spans="1:12" ht="15.75" customHeight="1">
      <c r="A17" s="135" t="s">
        <v>89</v>
      </c>
      <c r="B17" s="136"/>
      <c r="C17" s="137"/>
      <c r="D17" s="183" t="s">
        <v>91</v>
      </c>
      <c r="E17" s="184"/>
      <c r="F17" s="201">
        <f>70%-($D$14*0.15)</f>
        <v>0.7</v>
      </c>
      <c r="G17" s="202"/>
      <c r="H17" s="109"/>
      <c r="I17" s="103">
        <f t="shared" si="0"/>
        <v>0</v>
      </c>
      <c r="J17" s="102"/>
    </row>
    <row r="18" spans="1:12" ht="15.75" customHeight="1">
      <c r="A18" s="139" t="s">
        <v>90</v>
      </c>
      <c r="B18" s="140"/>
      <c r="C18" s="141"/>
      <c r="D18" s="185"/>
      <c r="E18" s="186"/>
      <c r="F18" s="201">
        <f>20%</f>
        <v>0.2</v>
      </c>
      <c r="G18" s="202"/>
      <c r="H18" s="110"/>
      <c r="I18" s="104">
        <f t="shared" si="0"/>
        <v>0</v>
      </c>
      <c r="J18" s="102"/>
    </row>
    <row r="19" spans="1:12" ht="15.75" customHeight="1">
      <c r="A19" s="142" t="s">
        <v>56</v>
      </c>
      <c r="B19" s="143"/>
      <c r="C19" s="144"/>
      <c r="D19" s="144"/>
      <c r="E19" s="145"/>
      <c r="F19" s="198">
        <f>10%</f>
        <v>0.1</v>
      </c>
      <c r="G19" s="199"/>
      <c r="H19" s="110"/>
      <c r="I19" s="104">
        <f t="shared" si="0"/>
        <v>0</v>
      </c>
      <c r="J19" s="105"/>
    </row>
    <row r="20" spans="1:12" ht="13.5" customHeight="1">
      <c r="A20" s="453"/>
      <c r="B20" s="146"/>
      <c r="C20" s="53"/>
      <c r="D20" s="53"/>
      <c r="E20" s="53"/>
      <c r="F20" s="53"/>
      <c r="G20" s="54"/>
      <c r="H20" s="99"/>
      <c r="I20" s="49">
        <f>SUM(I15:I19)</f>
        <v>0</v>
      </c>
      <c r="J20" s="100">
        <f>SUM(J15:J19)</f>
        <v>0</v>
      </c>
    </row>
    <row r="21" spans="1:12" ht="9" customHeight="1">
      <c r="A21" s="50"/>
      <c r="B21" s="51"/>
      <c r="C21" s="50"/>
      <c r="D21" s="50"/>
      <c r="E21" s="50"/>
      <c r="F21" s="50"/>
      <c r="G21" s="50"/>
      <c r="H21" s="50"/>
      <c r="I21" s="52"/>
      <c r="J21" s="52"/>
    </row>
    <row r="22" spans="1:12" ht="39" customHeight="1">
      <c r="A22" s="176" t="s">
        <v>115</v>
      </c>
      <c r="B22" s="177"/>
      <c r="C22" s="177"/>
      <c r="D22" s="177"/>
      <c r="E22" s="177"/>
      <c r="F22" s="177"/>
      <c r="G22" s="177"/>
      <c r="H22" s="177"/>
      <c r="I22" s="177"/>
      <c r="J22" s="178"/>
    </row>
    <row r="23" spans="1:12" ht="24" customHeight="1">
      <c r="A23" s="187" t="s">
        <v>4</v>
      </c>
      <c r="B23" s="189" t="s">
        <v>19</v>
      </c>
      <c r="C23" s="189" t="s">
        <v>5</v>
      </c>
      <c r="D23" s="191" t="s">
        <v>69</v>
      </c>
      <c r="E23" s="193" t="s">
        <v>6</v>
      </c>
      <c r="F23" s="193"/>
      <c r="G23" s="193" t="s">
        <v>7</v>
      </c>
      <c r="H23" s="194"/>
      <c r="I23" s="174" t="s">
        <v>33</v>
      </c>
      <c r="J23" s="175"/>
    </row>
    <row r="24" spans="1:12" ht="24" customHeight="1">
      <c r="A24" s="188"/>
      <c r="B24" s="190"/>
      <c r="C24" s="190"/>
      <c r="D24" s="192"/>
      <c r="E24" s="161" t="s">
        <v>3</v>
      </c>
      <c r="F24" s="161" t="s">
        <v>0</v>
      </c>
      <c r="G24" s="161" t="s">
        <v>3</v>
      </c>
      <c r="H24" s="55" t="s">
        <v>0</v>
      </c>
      <c r="I24" s="88" t="s">
        <v>3</v>
      </c>
      <c r="J24" s="89" t="s">
        <v>0</v>
      </c>
      <c r="K24" s="437">
        <f>K23+I20</f>
        <v>0</v>
      </c>
      <c r="L24" s="424">
        <f>L23+J20</f>
        <v>0</v>
      </c>
    </row>
    <row r="25" spans="1:12" ht="26.25" customHeight="1">
      <c r="A25" s="195" t="s">
        <v>75</v>
      </c>
      <c r="B25" s="196"/>
      <c r="C25" s="196"/>
      <c r="D25" s="197"/>
      <c r="E25" s="58"/>
      <c r="F25" s="48">
        <v>0</v>
      </c>
      <c r="G25" s="59">
        <f>IF($D25&gt;0,$D25*E25/100,0)</f>
        <v>0</v>
      </c>
      <c r="H25" s="60">
        <f>IF($F25&gt;0,$D25*F25,0)</f>
        <v>0</v>
      </c>
      <c r="I25" s="61">
        <f>G25</f>
        <v>0</v>
      </c>
      <c r="J25" s="60">
        <f>H25</f>
        <v>0</v>
      </c>
      <c r="K25" s="437">
        <f>K24+G25</f>
        <v>0</v>
      </c>
      <c r="L25" s="424">
        <f>L24+H25</f>
        <v>0</v>
      </c>
    </row>
    <row r="26" spans="1:12" ht="26.25" customHeight="1">
      <c r="A26" s="62"/>
      <c r="B26" s="63"/>
      <c r="C26" s="64">
        <v>0</v>
      </c>
      <c r="D26" s="65">
        <v>0</v>
      </c>
      <c r="E26" s="48"/>
      <c r="F26" s="48"/>
      <c r="G26" s="59">
        <f>IF($D26&gt;0,$D26*E26,0)</f>
        <v>0</v>
      </c>
      <c r="H26" s="60">
        <f>IF($D26&gt;0,$D26*F26,0)</f>
        <v>0</v>
      </c>
      <c r="I26" s="61">
        <f t="shared" ref="I26:I40" si="1">IF($D26&gt;0,$I25+$G26,0)</f>
        <v>0</v>
      </c>
      <c r="J26" s="60">
        <f t="shared" ref="J26:J40" si="2">IF($D26&gt;0,J25+$H26,0)</f>
        <v>0</v>
      </c>
      <c r="K26" s="437">
        <f t="shared" ref="K26:L40" si="3">K25+G26</f>
        <v>0</v>
      </c>
      <c r="L26" s="424">
        <f t="shared" si="3"/>
        <v>0</v>
      </c>
    </row>
    <row r="27" spans="1:12" ht="26.25" customHeight="1">
      <c r="A27" s="62"/>
      <c r="B27" s="63"/>
      <c r="C27" s="64">
        <v>0</v>
      </c>
      <c r="D27" s="65">
        <v>0</v>
      </c>
      <c r="E27" s="48"/>
      <c r="F27" s="48"/>
      <c r="G27" s="59">
        <f>IF($D27&gt;0,$D27*E27,0)</f>
        <v>0</v>
      </c>
      <c r="H27" s="60">
        <f>IF($D27&gt;0,$D27*F27,0)</f>
        <v>0</v>
      </c>
      <c r="I27" s="61">
        <f t="shared" si="1"/>
        <v>0</v>
      </c>
      <c r="J27" s="60">
        <f t="shared" si="2"/>
        <v>0</v>
      </c>
      <c r="K27" s="437">
        <f t="shared" si="3"/>
        <v>0</v>
      </c>
      <c r="L27" s="424">
        <f t="shared" si="3"/>
        <v>0</v>
      </c>
    </row>
    <row r="28" spans="1:12" ht="26.25" customHeight="1">
      <c r="A28" s="66"/>
      <c r="B28" s="63"/>
      <c r="C28" s="64"/>
      <c r="D28" s="65">
        <v>0</v>
      </c>
      <c r="E28" s="48"/>
      <c r="F28" s="48"/>
      <c r="G28" s="59">
        <f t="shared" ref="G28:H40" si="4">IF($D28&gt;0,$D28*E28,0)</f>
        <v>0</v>
      </c>
      <c r="H28" s="60">
        <f t="shared" si="4"/>
        <v>0</v>
      </c>
      <c r="I28" s="61">
        <f t="shared" si="1"/>
        <v>0</v>
      </c>
      <c r="J28" s="60">
        <f t="shared" si="2"/>
        <v>0</v>
      </c>
      <c r="K28" s="437">
        <f t="shared" si="3"/>
        <v>0</v>
      </c>
      <c r="L28" s="424">
        <f t="shared" si="3"/>
        <v>0</v>
      </c>
    </row>
    <row r="29" spans="1:12" ht="26.25" customHeight="1">
      <c r="A29" s="66"/>
      <c r="B29" s="63"/>
      <c r="C29" s="64"/>
      <c r="D29" s="65"/>
      <c r="E29" s="48"/>
      <c r="F29" s="48"/>
      <c r="G29" s="59">
        <f t="shared" si="4"/>
        <v>0</v>
      </c>
      <c r="H29" s="60">
        <f t="shared" si="4"/>
        <v>0</v>
      </c>
      <c r="I29" s="61">
        <f t="shared" si="1"/>
        <v>0</v>
      </c>
      <c r="J29" s="60">
        <f t="shared" si="2"/>
        <v>0</v>
      </c>
      <c r="K29" s="437">
        <f t="shared" si="3"/>
        <v>0</v>
      </c>
      <c r="L29" s="424">
        <f t="shared" si="3"/>
        <v>0</v>
      </c>
    </row>
    <row r="30" spans="1:12" ht="26.25" customHeight="1">
      <c r="A30" s="66"/>
      <c r="B30" s="63"/>
      <c r="C30" s="64"/>
      <c r="D30" s="65"/>
      <c r="E30" s="48"/>
      <c r="F30" s="48"/>
      <c r="G30" s="59">
        <f t="shared" si="4"/>
        <v>0</v>
      </c>
      <c r="H30" s="60">
        <f t="shared" si="4"/>
        <v>0</v>
      </c>
      <c r="I30" s="61">
        <f t="shared" si="1"/>
        <v>0</v>
      </c>
      <c r="J30" s="60">
        <f t="shared" si="2"/>
        <v>0</v>
      </c>
      <c r="K30" s="437">
        <f t="shared" si="3"/>
        <v>0</v>
      </c>
      <c r="L30" s="424">
        <f t="shared" si="3"/>
        <v>0</v>
      </c>
    </row>
    <row r="31" spans="1:12" ht="26.25" customHeight="1">
      <c r="A31" s="66"/>
      <c r="B31" s="63"/>
      <c r="C31" s="64"/>
      <c r="D31" s="65"/>
      <c r="E31" s="48"/>
      <c r="F31" s="48"/>
      <c r="G31" s="59">
        <f t="shared" si="4"/>
        <v>0</v>
      </c>
      <c r="H31" s="60">
        <f t="shared" si="4"/>
        <v>0</v>
      </c>
      <c r="I31" s="61">
        <f t="shared" si="1"/>
        <v>0</v>
      </c>
      <c r="J31" s="60">
        <f t="shared" si="2"/>
        <v>0</v>
      </c>
      <c r="K31" s="437">
        <f t="shared" si="3"/>
        <v>0</v>
      </c>
      <c r="L31" s="424">
        <f t="shared" si="3"/>
        <v>0</v>
      </c>
    </row>
    <row r="32" spans="1:12" ht="26.25" customHeight="1">
      <c r="A32" s="66"/>
      <c r="B32" s="63"/>
      <c r="C32" s="64"/>
      <c r="D32" s="65"/>
      <c r="E32" s="48"/>
      <c r="F32" s="48"/>
      <c r="G32" s="59">
        <f t="shared" si="4"/>
        <v>0</v>
      </c>
      <c r="H32" s="60">
        <f t="shared" si="4"/>
        <v>0</v>
      </c>
      <c r="I32" s="61">
        <f t="shared" si="1"/>
        <v>0</v>
      </c>
      <c r="J32" s="60">
        <f t="shared" si="2"/>
        <v>0</v>
      </c>
      <c r="K32" s="437">
        <f t="shared" si="3"/>
        <v>0</v>
      </c>
      <c r="L32" s="424">
        <f t="shared" si="3"/>
        <v>0</v>
      </c>
    </row>
    <row r="33" spans="1:12" ht="26.25" customHeight="1">
      <c r="A33" s="66"/>
      <c r="B33" s="63"/>
      <c r="C33" s="64"/>
      <c r="D33" s="65"/>
      <c r="E33" s="48"/>
      <c r="F33" s="48"/>
      <c r="G33" s="59">
        <f t="shared" si="4"/>
        <v>0</v>
      </c>
      <c r="H33" s="60">
        <f t="shared" si="4"/>
        <v>0</v>
      </c>
      <c r="I33" s="61">
        <f t="shared" si="1"/>
        <v>0</v>
      </c>
      <c r="J33" s="60">
        <f t="shared" si="2"/>
        <v>0</v>
      </c>
      <c r="K33" s="437">
        <f t="shared" si="3"/>
        <v>0</v>
      </c>
      <c r="L33" s="424">
        <f t="shared" si="3"/>
        <v>0</v>
      </c>
    </row>
    <row r="34" spans="1:12" ht="26.25" customHeight="1">
      <c r="A34" s="66"/>
      <c r="B34" s="63"/>
      <c r="C34" s="64"/>
      <c r="D34" s="65"/>
      <c r="E34" s="48"/>
      <c r="F34" s="48"/>
      <c r="G34" s="59">
        <f t="shared" si="4"/>
        <v>0</v>
      </c>
      <c r="H34" s="60">
        <f t="shared" si="4"/>
        <v>0</v>
      </c>
      <c r="I34" s="61">
        <f t="shared" si="1"/>
        <v>0</v>
      </c>
      <c r="J34" s="60">
        <f t="shared" si="2"/>
        <v>0</v>
      </c>
      <c r="K34" s="437">
        <f t="shared" si="3"/>
        <v>0</v>
      </c>
      <c r="L34" s="424">
        <f t="shared" si="3"/>
        <v>0</v>
      </c>
    </row>
    <row r="35" spans="1:12" ht="26.25" customHeight="1">
      <c r="A35" s="66"/>
      <c r="B35" s="63"/>
      <c r="C35" s="64"/>
      <c r="D35" s="65"/>
      <c r="E35" s="48"/>
      <c r="F35" s="48"/>
      <c r="G35" s="59">
        <f t="shared" si="4"/>
        <v>0</v>
      </c>
      <c r="H35" s="60">
        <f t="shared" si="4"/>
        <v>0</v>
      </c>
      <c r="I35" s="61">
        <f t="shared" si="1"/>
        <v>0</v>
      </c>
      <c r="J35" s="60">
        <f t="shared" si="2"/>
        <v>0</v>
      </c>
      <c r="K35" s="437">
        <f t="shared" si="3"/>
        <v>0</v>
      </c>
      <c r="L35" s="424">
        <f t="shared" si="3"/>
        <v>0</v>
      </c>
    </row>
    <row r="36" spans="1:12" ht="26.25" customHeight="1">
      <c r="A36" s="66"/>
      <c r="B36" s="63"/>
      <c r="C36" s="64"/>
      <c r="D36" s="65"/>
      <c r="E36" s="48"/>
      <c r="F36" s="48"/>
      <c r="G36" s="59">
        <f t="shared" si="4"/>
        <v>0</v>
      </c>
      <c r="H36" s="60">
        <f t="shared" si="4"/>
        <v>0</v>
      </c>
      <c r="I36" s="61">
        <f t="shared" si="1"/>
        <v>0</v>
      </c>
      <c r="J36" s="60">
        <f t="shared" si="2"/>
        <v>0</v>
      </c>
      <c r="K36" s="437">
        <f t="shared" si="3"/>
        <v>0</v>
      </c>
      <c r="L36" s="424">
        <f t="shared" si="3"/>
        <v>0</v>
      </c>
    </row>
    <row r="37" spans="1:12" ht="27" customHeight="1">
      <c r="A37" s="66"/>
      <c r="B37" s="63"/>
      <c r="C37" s="64"/>
      <c r="D37" s="65"/>
      <c r="E37" s="48"/>
      <c r="F37" s="48"/>
      <c r="G37" s="59">
        <f t="shared" si="4"/>
        <v>0</v>
      </c>
      <c r="H37" s="60">
        <f t="shared" si="4"/>
        <v>0</v>
      </c>
      <c r="I37" s="61">
        <f t="shared" si="1"/>
        <v>0</v>
      </c>
      <c r="J37" s="60">
        <f t="shared" si="2"/>
        <v>0</v>
      </c>
      <c r="K37" s="437">
        <f t="shared" si="3"/>
        <v>0</v>
      </c>
      <c r="L37" s="424">
        <f t="shared" si="3"/>
        <v>0</v>
      </c>
    </row>
    <row r="38" spans="1:12" ht="27" customHeight="1">
      <c r="A38" s="66"/>
      <c r="B38" s="63"/>
      <c r="C38" s="64"/>
      <c r="D38" s="65"/>
      <c r="E38" s="48"/>
      <c r="F38" s="48"/>
      <c r="G38" s="59">
        <f t="shared" si="4"/>
        <v>0</v>
      </c>
      <c r="H38" s="60">
        <f t="shared" si="4"/>
        <v>0</v>
      </c>
      <c r="I38" s="61">
        <f t="shared" si="1"/>
        <v>0</v>
      </c>
      <c r="J38" s="60">
        <f t="shared" si="2"/>
        <v>0</v>
      </c>
      <c r="K38" s="437">
        <f t="shared" si="3"/>
        <v>0</v>
      </c>
      <c r="L38" s="424">
        <f t="shared" si="3"/>
        <v>0</v>
      </c>
    </row>
    <row r="39" spans="1:12" ht="27" customHeight="1">
      <c r="A39" s="66"/>
      <c r="B39" s="63"/>
      <c r="C39" s="64"/>
      <c r="D39" s="65"/>
      <c r="E39" s="48"/>
      <c r="F39" s="48"/>
      <c r="G39" s="59">
        <f t="shared" si="4"/>
        <v>0</v>
      </c>
      <c r="H39" s="60">
        <f t="shared" si="4"/>
        <v>0</v>
      </c>
      <c r="I39" s="61">
        <f t="shared" si="1"/>
        <v>0</v>
      </c>
      <c r="J39" s="60">
        <f t="shared" si="2"/>
        <v>0</v>
      </c>
      <c r="K39" s="437">
        <f t="shared" si="3"/>
        <v>0</v>
      </c>
      <c r="L39" s="424">
        <f t="shared" si="3"/>
        <v>0</v>
      </c>
    </row>
    <row r="40" spans="1:12" ht="27" customHeight="1">
      <c r="A40" s="67"/>
      <c r="B40" s="68"/>
      <c r="C40" s="69"/>
      <c r="D40" s="65"/>
      <c r="E40" s="70"/>
      <c r="F40" s="70"/>
      <c r="G40" s="59">
        <f t="shared" si="4"/>
        <v>0</v>
      </c>
      <c r="H40" s="60">
        <f t="shared" si="4"/>
        <v>0</v>
      </c>
      <c r="I40" s="61">
        <f t="shared" si="1"/>
        <v>0</v>
      </c>
      <c r="J40" s="60">
        <f t="shared" si="2"/>
        <v>0</v>
      </c>
      <c r="K40" s="437">
        <f t="shared" si="3"/>
        <v>0</v>
      </c>
      <c r="L40" s="424">
        <f t="shared" si="3"/>
        <v>0</v>
      </c>
    </row>
    <row r="41" spans="1:12" ht="15.75" customHeight="1">
      <c r="A41" s="71"/>
      <c r="B41" s="72"/>
      <c r="C41" s="73"/>
      <c r="D41" s="73"/>
      <c r="E41" s="73"/>
      <c r="F41" s="73"/>
      <c r="G41" s="73"/>
      <c r="H41" s="74" t="s">
        <v>93</v>
      </c>
      <c r="I41" s="75">
        <f>K41</f>
        <v>0</v>
      </c>
      <c r="J41" s="76">
        <f>L41</f>
        <v>0</v>
      </c>
      <c r="K41" s="437">
        <f t="shared" ref="K41:L56" si="5">K40</f>
        <v>0</v>
      </c>
      <c r="L41" s="424">
        <f t="shared" si="5"/>
        <v>0</v>
      </c>
    </row>
    <row r="42" spans="1:12" ht="8.25" customHeight="1">
      <c r="K42" s="437">
        <f t="shared" si="5"/>
        <v>0</v>
      </c>
      <c r="L42" s="424">
        <f t="shared" si="5"/>
        <v>0</v>
      </c>
    </row>
    <row r="43" spans="1:12" ht="41.25" customHeight="1">
      <c r="A43" s="200" t="s">
        <v>76</v>
      </c>
      <c r="B43" s="200"/>
      <c r="C43" s="200"/>
      <c r="D43" s="200"/>
      <c r="E43" s="200"/>
      <c r="F43" s="200"/>
      <c r="G43" s="200"/>
      <c r="H43" s="200"/>
      <c r="I43" s="200"/>
      <c r="J43" s="200"/>
      <c r="K43" s="437">
        <f t="shared" si="5"/>
        <v>0</v>
      </c>
      <c r="L43" s="424">
        <f t="shared" si="5"/>
        <v>0</v>
      </c>
    </row>
    <row r="44" spans="1:12" ht="8.25" customHeight="1">
      <c r="A44" s="77"/>
      <c r="B44" s="78"/>
      <c r="K44" s="437">
        <f t="shared" si="5"/>
        <v>0</v>
      </c>
      <c r="L44" s="424">
        <f t="shared" si="5"/>
        <v>0</v>
      </c>
    </row>
    <row r="45" spans="1:12" ht="18.75" customHeight="1">
      <c r="A45" s="79" t="s">
        <v>92</v>
      </c>
      <c r="B45" s="80"/>
      <c r="C45" s="45"/>
      <c r="D45" s="45"/>
      <c r="E45" s="45"/>
      <c r="F45" s="45"/>
      <c r="G45" s="45"/>
      <c r="H45" s="45"/>
      <c r="I45" s="45"/>
      <c r="J45" s="46"/>
      <c r="K45" s="437">
        <f t="shared" si="5"/>
        <v>0</v>
      </c>
      <c r="L45" s="424">
        <f t="shared" si="5"/>
        <v>0</v>
      </c>
    </row>
    <row r="46" spans="1:12" ht="18.75" customHeight="1">
      <c r="A46" s="187" t="s">
        <v>4</v>
      </c>
      <c r="B46" s="189" t="s">
        <v>19</v>
      </c>
      <c r="C46" s="189" t="s">
        <v>5</v>
      </c>
      <c r="D46" s="191" t="s">
        <v>70</v>
      </c>
      <c r="E46" s="193" t="s">
        <v>6</v>
      </c>
      <c r="F46" s="193"/>
      <c r="G46" s="193" t="s">
        <v>7</v>
      </c>
      <c r="H46" s="194"/>
      <c r="I46" s="174" t="s">
        <v>33</v>
      </c>
      <c r="J46" s="175"/>
      <c r="K46" s="437">
        <f t="shared" si="5"/>
        <v>0</v>
      </c>
      <c r="L46" s="424">
        <f t="shared" si="5"/>
        <v>0</v>
      </c>
    </row>
    <row r="47" spans="1:12" s="438" customFormat="1" ht="18.75" customHeight="1">
      <c r="A47" s="188"/>
      <c r="B47" s="190"/>
      <c r="C47" s="190"/>
      <c r="D47" s="192"/>
      <c r="E47" s="161" t="s">
        <v>3</v>
      </c>
      <c r="F47" s="161" t="s">
        <v>0</v>
      </c>
      <c r="G47" s="161" t="s">
        <v>3</v>
      </c>
      <c r="H47" s="55" t="s">
        <v>0</v>
      </c>
      <c r="I47" s="56" t="s">
        <v>3</v>
      </c>
      <c r="J47" s="57" t="s">
        <v>0</v>
      </c>
      <c r="K47" s="437">
        <f t="shared" si="5"/>
        <v>0</v>
      </c>
      <c r="L47" s="424">
        <f t="shared" si="5"/>
        <v>0</v>
      </c>
    </row>
    <row r="48" spans="1:12" ht="14.25" customHeight="1">
      <c r="A48" s="111">
        <v>42095</v>
      </c>
      <c r="B48" s="112" t="s">
        <v>36</v>
      </c>
      <c r="C48" s="113" t="s">
        <v>39</v>
      </c>
      <c r="D48" s="114">
        <v>7.5</v>
      </c>
      <c r="E48" s="114">
        <v>27.5</v>
      </c>
      <c r="F48" s="114"/>
      <c r="G48" s="115">
        <f>D48*E48</f>
        <v>206.25</v>
      </c>
      <c r="H48" s="116">
        <f>D48*F48</f>
        <v>0</v>
      </c>
      <c r="I48" s="117">
        <f>G48</f>
        <v>206.25</v>
      </c>
      <c r="J48" s="116">
        <f>H48</f>
        <v>0</v>
      </c>
      <c r="K48" s="437">
        <f t="shared" si="5"/>
        <v>0</v>
      </c>
      <c r="L48" s="424">
        <f t="shared" si="5"/>
        <v>0</v>
      </c>
    </row>
    <row r="49" spans="1:12" ht="14.25" customHeight="1">
      <c r="A49" s="111">
        <v>42102</v>
      </c>
      <c r="B49" s="112" t="s">
        <v>83</v>
      </c>
      <c r="C49" s="113" t="s">
        <v>84</v>
      </c>
      <c r="D49" s="114">
        <v>30</v>
      </c>
      <c r="E49" s="114">
        <v>0.1</v>
      </c>
      <c r="F49" s="114">
        <v>3</v>
      </c>
      <c r="G49" s="118">
        <f>D49*E49</f>
        <v>3</v>
      </c>
      <c r="H49" s="116">
        <f>D49*F49</f>
        <v>90</v>
      </c>
      <c r="I49" s="117">
        <f t="shared" ref="I49:J50" si="6">I48+G49</f>
        <v>209.25</v>
      </c>
      <c r="J49" s="116">
        <f t="shared" si="6"/>
        <v>90</v>
      </c>
      <c r="K49" s="437">
        <f>K47</f>
        <v>0</v>
      </c>
      <c r="L49" s="424">
        <f>L47</f>
        <v>0</v>
      </c>
    </row>
    <row r="50" spans="1:12" ht="14.25" customHeight="1">
      <c r="A50" s="111">
        <v>41745</v>
      </c>
      <c r="B50" s="112" t="s">
        <v>35</v>
      </c>
      <c r="C50" s="113" t="s">
        <v>38</v>
      </c>
      <c r="D50" s="114">
        <v>5</v>
      </c>
      <c r="E50" s="114">
        <v>27</v>
      </c>
      <c r="F50" s="114"/>
      <c r="G50" s="118">
        <f>D50*E50</f>
        <v>135</v>
      </c>
      <c r="H50" s="116">
        <f>D50*F50</f>
        <v>0</v>
      </c>
      <c r="I50" s="117">
        <f t="shared" si="6"/>
        <v>344.25</v>
      </c>
      <c r="J50" s="116">
        <f>J49+H50</f>
        <v>90</v>
      </c>
      <c r="K50" s="437">
        <f>K48</f>
        <v>0</v>
      </c>
      <c r="L50" s="424">
        <f>L48</f>
        <v>0</v>
      </c>
    </row>
    <row r="51" spans="1:12" ht="14.25" customHeight="1">
      <c r="A51" s="119">
        <v>41739</v>
      </c>
      <c r="B51" s="120" t="s">
        <v>34</v>
      </c>
      <c r="C51" s="121" t="s">
        <v>37</v>
      </c>
      <c r="D51" s="122">
        <v>5</v>
      </c>
      <c r="E51" s="122">
        <v>20</v>
      </c>
      <c r="F51" s="122">
        <v>5</v>
      </c>
      <c r="G51" s="123">
        <f>D51*E51</f>
        <v>100</v>
      </c>
      <c r="H51" s="124">
        <f>D51*F51</f>
        <v>25</v>
      </c>
      <c r="I51" s="125">
        <f>I50+G51</f>
        <v>444.25</v>
      </c>
      <c r="J51" s="124">
        <f>J50+H51</f>
        <v>115</v>
      </c>
      <c r="K51" s="437">
        <f t="shared" si="5"/>
        <v>0</v>
      </c>
      <c r="L51" s="424">
        <f t="shared" si="5"/>
        <v>0</v>
      </c>
    </row>
    <row r="52" spans="1:12" ht="2.25" customHeight="1">
      <c r="A52" s="439"/>
      <c r="B52" s="440"/>
      <c r="C52" s="426"/>
      <c r="D52" s="426"/>
      <c r="E52" s="426"/>
      <c r="F52" s="426"/>
      <c r="G52" s="81"/>
      <c r="H52" s="81"/>
      <c r="I52" s="82"/>
      <c r="K52" s="437">
        <f t="shared" si="5"/>
        <v>0</v>
      </c>
      <c r="L52" s="424">
        <f t="shared" si="5"/>
        <v>0</v>
      </c>
    </row>
    <row r="53" spans="1:12" ht="2.25" customHeight="1">
      <c r="A53" s="439"/>
      <c r="B53" s="440"/>
      <c r="C53" s="426"/>
      <c r="D53" s="426"/>
      <c r="E53" s="426"/>
      <c r="F53" s="426"/>
      <c r="G53" s="81"/>
      <c r="H53" s="81"/>
      <c r="I53" s="82"/>
      <c r="J53" s="81"/>
      <c r="K53" s="437">
        <f t="shared" si="5"/>
        <v>0</v>
      </c>
      <c r="L53" s="424">
        <f t="shared" si="5"/>
        <v>0</v>
      </c>
    </row>
    <row r="54" spans="1:12" ht="26.25" customHeight="1">
      <c r="A54" s="439"/>
      <c r="B54" s="440"/>
      <c r="C54" s="426"/>
      <c r="D54" s="426"/>
      <c r="E54" s="426"/>
      <c r="F54" s="426"/>
      <c r="G54" s="426"/>
      <c r="H54" s="426"/>
      <c r="I54" s="426"/>
      <c r="J54" s="441" t="s">
        <v>20</v>
      </c>
      <c r="K54" s="437">
        <f t="shared" si="5"/>
        <v>0</v>
      </c>
      <c r="L54" s="424">
        <f t="shared" si="5"/>
        <v>0</v>
      </c>
    </row>
    <row r="55" spans="1:12" ht="9.75" customHeight="1">
      <c r="A55" s="426"/>
      <c r="B55" s="442"/>
      <c r="C55" s="426"/>
      <c r="D55" s="426"/>
      <c r="E55" s="426"/>
      <c r="F55" s="426"/>
      <c r="G55" s="426"/>
      <c r="H55" s="426"/>
      <c r="I55" s="426"/>
      <c r="J55" s="443"/>
      <c r="K55" s="437">
        <f t="shared" si="5"/>
        <v>0</v>
      </c>
      <c r="L55" s="424">
        <f t="shared" si="5"/>
        <v>0</v>
      </c>
    </row>
    <row r="56" spans="1:12" ht="26.25" customHeight="1">
      <c r="A56" s="444" t="s">
        <v>1</v>
      </c>
      <c r="B56" s="444">
        <f>G1</f>
        <v>0</v>
      </c>
      <c r="C56" s="445"/>
      <c r="D56" s="446"/>
      <c r="E56" s="447"/>
      <c r="F56" s="447"/>
      <c r="G56" s="447"/>
      <c r="H56" s="448"/>
      <c r="I56" s="449" t="s">
        <v>2</v>
      </c>
      <c r="J56" s="450">
        <f>G3</f>
        <v>0</v>
      </c>
      <c r="K56" s="437">
        <f t="shared" si="5"/>
        <v>0</v>
      </c>
      <c r="L56" s="424">
        <f t="shared" si="5"/>
        <v>0</v>
      </c>
    </row>
    <row r="57" spans="1:12" ht="1.5" customHeight="1">
      <c r="E57" s="2"/>
      <c r="F57" s="2"/>
      <c r="G57" s="2"/>
      <c r="H57" s="2"/>
      <c r="I57" s="451"/>
      <c r="J57" s="452"/>
      <c r="K57" s="437">
        <f t="shared" ref="K57:L62" si="7">K56</f>
        <v>0</v>
      </c>
      <c r="L57" s="424">
        <f t="shared" si="7"/>
        <v>0</v>
      </c>
    </row>
    <row r="58" spans="1:12" ht="1.5" customHeight="1">
      <c r="E58" s="2"/>
      <c r="F58" s="2"/>
      <c r="G58" s="2"/>
      <c r="H58" s="2"/>
      <c r="I58" s="451"/>
      <c r="J58" s="452"/>
      <c r="K58" s="437">
        <f t="shared" si="7"/>
        <v>0</v>
      </c>
      <c r="L58" s="424">
        <f t="shared" si="7"/>
        <v>0</v>
      </c>
    </row>
    <row r="59" spans="1:12" ht="26.25" customHeight="1">
      <c r="A59" s="43" t="s">
        <v>32</v>
      </c>
      <c r="B59" s="44"/>
      <c r="C59" s="45"/>
      <c r="D59" s="45"/>
      <c r="E59" s="45"/>
      <c r="F59" s="45"/>
      <c r="G59" s="45"/>
      <c r="H59" s="45"/>
      <c r="I59" s="53"/>
      <c r="J59" s="54"/>
      <c r="K59" s="437">
        <f t="shared" si="7"/>
        <v>0</v>
      </c>
      <c r="L59" s="424">
        <f t="shared" si="7"/>
        <v>0</v>
      </c>
    </row>
    <row r="60" spans="1:12" ht="26.25" customHeight="1">
      <c r="A60" s="187" t="s">
        <v>4</v>
      </c>
      <c r="B60" s="189" t="s">
        <v>19</v>
      </c>
      <c r="C60" s="189" t="s">
        <v>5</v>
      </c>
      <c r="D60" s="191" t="s">
        <v>70</v>
      </c>
      <c r="E60" s="193" t="s">
        <v>6</v>
      </c>
      <c r="F60" s="193"/>
      <c r="G60" s="193" t="s">
        <v>7</v>
      </c>
      <c r="H60" s="194"/>
      <c r="I60" s="174" t="s">
        <v>8</v>
      </c>
      <c r="J60" s="175"/>
      <c r="K60" s="437">
        <f t="shared" si="7"/>
        <v>0</v>
      </c>
      <c r="L60" s="424">
        <f t="shared" si="7"/>
        <v>0</v>
      </c>
    </row>
    <row r="61" spans="1:12" ht="26.25" customHeight="1">
      <c r="A61" s="188"/>
      <c r="B61" s="190"/>
      <c r="C61" s="190"/>
      <c r="D61" s="192"/>
      <c r="E61" s="161" t="s">
        <v>3</v>
      </c>
      <c r="F61" s="161" t="s">
        <v>0</v>
      </c>
      <c r="G61" s="161" t="s">
        <v>3</v>
      </c>
      <c r="H61" s="55" t="s">
        <v>0</v>
      </c>
      <c r="I61" s="56" t="s">
        <v>3</v>
      </c>
      <c r="J61" s="57" t="s">
        <v>0</v>
      </c>
      <c r="K61" s="437">
        <f t="shared" si="7"/>
        <v>0</v>
      </c>
      <c r="L61" s="424">
        <f t="shared" si="7"/>
        <v>0</v>
      </c>
    </row>
    <row r="62" spans="1:12" ht="26.25" customHeight="1">
      <c r="A62" s="71"/>
      <c r="B62" s="72"/>
      <c r="C62" s="73"/>
      <c r="D62" s="73"/>
      <c r="E62" s="73"/>
      <c r="F62" s="73"/>
      <c r="G62" s="73"/>
      <c r="H62" s="74" t="s">
        <v>94</v>
      </c>
      <c r="I62" s="83">
        <f>I41</f>
        <v>0</v>
      </c>
      <c r="J62" s="76">
        <f>J41</f>
        <v>0</v>
      </c>
      <c r="K62" s="437">
        <f t="shared" si="7"/>
        <v>0</v>
      </c>
      <c r="L62" s="424">
        <f t="shared" si="7"/>
        <v>0</v>
      </c>
    </row>
    <row r="63" spans="1:12" ht="26.25" customHeight="1">
      <c r="A63" s="66"/>
      <c r="B63" s="63"/>
      <c r="C63" s="64"/>
      <c r="D63" s="65"/>
      <c r="E63" s="48"/>
      <c r="F63" s="48"/>
      <c r="G63" s="59">
        <f t="shared" ref="G63:H90" si="8">IF($D63&gt;0,$D63*E63,0)</f>
        <v>0</v>
      </c>
      <c r="H63" s="60">
        <f t="shared" si="8"/>
        <v>0</v>
      </c>
      <c r="I63" s="84">
        <f t="shared" ref="I63:I90" si="9">IF($D63&gt;0,$I62+$G63,0)</f>
        <v>0</v>
      </c>
      <c r="J63" s="60">
        <f t="shared" ref="J63:J90" si="10">IF($D63&gt;0,J62+$H63,0)</f>
        <v>0</v>
      </c>
      <c r="K63" s="437">
        <f>K62+G63</f>
        <v>0</v>
      </c>
      <c r="L63" s="424">
        <f>L62+H63</f>
        <v>0</v>
      </c>
    </row>
    <row r="64" spans="1:12" ht="26.25" customHeight="1">
      <c r="A64" s="66"/>
      <c r="B64" s="63"/>
      <c r="C64" s="64"/>
      <c r="D64" s="65"/>
      <c r="E64" s="48"/>
      <c r="F64" s="48"/>
      <c r="G64" s="59">
        <f t="shared" si="8"/>
        <v>0</v>
      </c>
      <c r="H64" s="60">
        <f t="shared" si="8"/>
        <v>0</v>
      </c>
      <c r="I64" s="84">
        <f t="shared" si="9"/>
        <v>0</v>
      </c>
      <c r="J64" s="60">
        <f t="shared" si="10"/>
        <v>0</v>
      </c>
      <c r="K64" s="437">
        <f t="shared" ref="K64:L79" si="11">K63+G64</f>
        <v>0</v>
      </c>
      <c r="L64" s="424">
        <f t="shared" si="11"/>
        <v>0</v>
      </c>
    </row>
    <row r="65" spans="1:12" ht="26.25" customHeight="1">
      <c r="A65" s="66"/>
      <c r="B65" s="63"/>
      <c r="C65" s="64"/>
      <c r="D65" s="65"/>
      <c r="E65" s="48"/>
      <c r="F65" s="48"/>
      <c r="G65" s="59">
        <f t="shared" si="8"/>
        <v>0</v>
      </c>
      <c r="H65" s="60">
        <f t="shared" si="8"/>
        <v>0</v>
      </c>
      <c r="I65" s="84">
        <f t="shared" si="9"/>
        <v>0</v>
      </c>
      <c r="J65" s="60">
        <f t="shared" si="10"/>
        <v>0</v>
      </c>
      <c r="K65" s="437">
        <f t="shared" si="11"/>
        <v>0</v>
      </c>
      <c r="L65" s="424">
        <f t="shared" si="11"/>
        <v>0</v>
      </c>
    </row>
    <row r="66" spans="1:12" ht="26.25" customHeight="1">
      <c r="A66" s="66"/>
      <c r="B66" s="63"/>
      <c r="C66" s="64"/>
      <c r="D66" s="65"/>
      <c r="E66" s="48"/>
      <c r="F66" s="48"/>
      <c r="G66" s="59">
        <f t="shared" si="8"/>
        <v>0</v>
      </c>
      <c r="H66" s="60">
        <f t="shared" si="8"/>
        <v>0</v>
      </c>
      <c r="I66" s="84">
        <f t="shared" si="9"/>
        <v>0</v>
      </c>
      <c r="J66" s="60">
        <f t="shared" si="10"/>
        <v>0</v>
      </c>
      <c r="K66" s="437">
        <f t="shared" si="11"/>
        <v>0</v>
      </c>
      <c r="L66" s="424">
        <f t="shared" si="11"/>
        <v>0</v>
      </c>
    </row>
    <row r="67" spans="1:12" ht="26.25" customHeight="1">
      <c r="A67" s="66"/>
      <c r="B67" s="63"/>
      <c r="C67" s="64"/>
      <c r="D67" s="65"/>
      <c r="E67" s="48"/>
      <c r="F67" s="48"/>
      <c r="G67" s="59">
        <f t="shared" si="8"/>
        <v>0</v>
      </c>
      <c r="H67" s="60">
        <f t="shared" si="8"/>
        <v>0</v>
      </c>
      <c r="I67" s="84">
        <f t="shared" si="9"/>
        <v>0</v>
      </c>
      <c r="J67" s="60">
        <f t="shared" si="10"/>
        <v>0</v>
      </c>
      <c r="K67" s="437">
        <f t="shared" si="11"/>
        <v>0</v>
      </c>
      <c r="L67" s="424">
        <f t="shared" si="11"/>
        <v>0</v>
      </c>
    </row>
    <row r="68" spans="1:12" ht="26.25" customHeight="1">
      <c r="A68" s="66"/>
      <c r="B68" s="63"/>
      <c r="C68" s="64"/>
      <c r="D68" s="65"/>
      <c r="E68" s="48"/>
      <c r="F68" s="48"/>
      <c r="G68" s="59">
        <f t="shared" si="8"/>
        <v>0</v>
      </c>
      <c r="H68" s="60">
        <f t="shared" si="8"/>
        <v>0</v>
      </c>
      <c r="I68" s="84">
        <f t="shared" si="9"/>
        <v>0</v>
      </c>
      <c r="J68" s="60">
        <f t="shared" si="10"/>
        <v>0</v>
      </c>
      <c r="K68" s="437">
        <f t="shared" si="11"/>
        <v>0</v>
      </c>
      <c r="L68" s="424">
        <f t="shared" si="11"/>
        <v>0</v>
      </c>
    </row>
    <row r="69" spans="1:12" ht="26.25" customHeight="1">
      <c r="A69" s="66"/>
      <c r="B69" s="63"/>
      <c r="C69" s="64"/>
      <c r="D69" s="65"/>
      <c r="E69" s="48"/>
      <c r="F69" s="48"/>
      <c r="G69" s="59">
        <f t="shared" si="8"/>
        <v>0</v>
      </c>
      <c r="H69" s="60">
        <f t="shared" si="8"/>
        <v>0</v>
      </c>
      <c r="I69" s="84">
        <f t="shared" si="9"/>
        <v>0</v>
      </c>
      <c r="J69" s="60">
        <f t="shared" si="10"/>
        <v>0</v>
      </c>
      <c r="K69" s="437">
        <f t="shared" si="11"/>
        <v>0</v>
      </c>
      <c r="L69" s="424">
        <f t="shared" si="11"/>
        <v>0</v>
      </c>
    </row>
    <row r="70" spans="1:12" ht="26.25" customHeight="1">
      <c r="A70" s="66"/>
      <c r="B70" s="63"/>
      <c r="C70" s="64"/>
      <c r="D70" s="65"/>
      <c r="E70" s="48"/>
      <c r="F70" s="48"/>
      <c r="G70" s="59">
        <f t="shared" si="8"/>
        <v>0</v>
      </c>
      <c r="H70" s="60">
        <f t="shared" si="8"/>
        <v>0</v>
      </c>
      <c r="I70" s="84">
        <f t="shared" si="9"/>
        <v>0</v>
      </c>
      <c r="J70" s="60">
        <f t="shared" si="10"/>
        <v>0</v>
      </c>
      <c r="K70" s="437">
        <f t="shared" si="11"/>
        <v>0</v>
      </c>
      <c r="L70" s="424">
        <f t="shared" si="11"/>
        <v>0</v>
      </c>
    </row>
    <row r="71" spans="1:12" ht="26.25" customHeight="1">
      <c r="A71" s="66"/>
      <c r="B71" s="63"/>
      <c r="C71" s="64"/>
      <c r="D71" s="65"/>
      <c r="E71" s="48"/>
      <c r="F71" s="48"/>
      <c r="G71" s="59">
        <f t="shared" si="8"/>
        <v>0</v>
      </c>
      <c r="H71" s="60">
        <f t="shared" si="8"/>
        <v>0</v>
      </c>
      <c r="I71" s="84">
        <f t="shared" si="9"/>
        <v>0</v>
      </c>
      <c r="J71" s="60">
        <f t="shared" si="10"/>
        <v>0</v>
      </c>
      <c r="K71" s="437">
        <f t="shared" si="11"/>
        <v>0</v>
      </c>
      <c r="L71" s="424">
        <f t="shared" si="11"/>
        <v>0</v>
      </c>
    </row>
    <row r="72" spans="1:12" ht="26.25" customHeight="1">
      <c r="A72" s="66"/>
      <c r="B72" s="63"/>
      <c r="C72" s="64"/>
      <c r="D72" s="65"/>
      <c r="E72" s="48"/>
      <c r="F72" s="48"/>
      <c r="G72" s="59">
        <f t="shared" si="8"/>
        <v>0</v>
      </c>
      <c r="H72" s="60">
        <f t="shared" si="8"/>
        <v>0</v>
      </c>
      <c r="I72" s="84">
        <f t="shared" si="9"/>
        <v>0</v>
      </c>
      <c r="J72" s="60">
        <f t="shared" si="10"/>
        <v>0</v>
      </c>
      <c r="K72" s="437">
        <f t="shared" si="11"/>
        <v>0</v>
      </c>
      <c r="L72" s="424">
        <f t="shared" si="11"/>
        <v>0</v>
      </c>
    </row>
    <row r="73" spans="1:12" ht="26.25" customHeight="1">
      <c r="A73" s="66"/>
      <c r="B73" s="63"/>
      <c r="C73" s="64"/>
      <c r="D73" s="65"/>
      <c r="E73" s="48"/>
      <c r="F73" s="48"/>
      <c r="G73" s="59">
        <f t="shared" si="8"/>
        <v>0</v>
      </c>
      <c r="H73" s="60">
        <f t="shared" si="8"/>
        <v>0</v>
      </c>
      <c r="I73" s="84">
        <f t="shared" si="9"/>
        <v>0</v>
      </c>
      <c r="J73" s="60">
        <f t="shared" si="10"/>
        <v>0</v>
      </c>
      <c r="K73" s="437">
        <f t="shared" si="11"/>
        <v>0</v>
      </c>
      <c r="L73" s="424">
        <f t="shared" si="11"/>
        <v>0</v>
      </c>
    </row>
    <row r="74" spans="1:12" ht="26.25" customHeight="1">
      <c r="A74" s="66"/>
      <c r="B74" s="63"/>
      <c r="C74" s="64"/>
      <c r="D74" s="65"/>
      <c r="E74" s="48"/>
      <c r="F74" s="48"/>
      <c r="G74" s="59">
        <f t="shared" si="8"/>
        <v>0</v>
      </c>
      <c r="H74" s="60">
        <f t="shared" si="8"/>
        <v>0</v>
      </c>
      <c r="I74" s="84">
        <f t="shared" si="9"/>
        <v>0</v>
      </c>
      <c r="J74" s="60">
        <f t="shared" si="10"/>
        <v>0</v>
      </c>
      <c r="K74" s="437">
        <f t="shared" si="11"/>
        <v>0</v>
      </c>
      <c r="L74" s="424">
        <f t="shared" si="11"/>
        <v>0</v>
      </c>
    </row>
    <row r="75" spans="1:12" ht="26.25" customHeight="1">
      <c r="A75" s="66"/>
      <c r="B75" s="63"/>
      <c r="C75" s="64"/>
      <c r="D75" s="65"/>
      <c r="E75" s="48"/>
      <c r="F75" s="48"/>
      <c r="G75" s="59">
        <f t="shared" si="8"/>
        <v>0</v>
      </c>
      <c r="H75" s="60">
        <f t="shared" si="8"/>
        <v>0</v>
      </c>
      <c r="I75" s="84">
        <f t="shared" si="9"/>
        <v>0</v>
      </c>
      <c r="J75" s="60">
        <f t="shared" si="10"/>
        <v>0</v>
      </c>
      <c r="K75" s="437">
        <f t="shared" si="11"/>
        <v>0</v>
      </c>
      <c r="L75" s="424">
        <f t="shared" si="11"/>
        <v>0</v>
      </c>
    </row>
    <row r="76" spans="1:12" ht="26.25" customHeight="1">
      <c r="A76" s="66"/>
      <c r="B76" s="63"/>
      <c r="C76" s="64"/>
      <c r="D76" s="65"/>
      <c r="E76" s="48"/>
      <c r="F76" s="48"/>
      <c r="G76" s="59">
        <f t="shared" si="8"/>
        <v>0</v>
      </c>
      <c r="H76" s="60">
        <f t="shared" si="8"/>
        <v>0</v>
      </c>
      <c r="I76" s="84">
        <f t="shared" si="9"/>
        <v>0</v>
      </c>
      <c r="J76" s="60">
        <f t="shared" si="10"/>
        <v>0</v>
      </c>
      <c r="K76" s="437">
        <f t="shared" si="11"/>
        <v>0</v>
      </c>
      <c r="L76" s="424">
        <f t="shared" si="11"/>
        <v>0</v>
      </c>
    </row>
    <row r="77" spans="1:12" ht="26.25" customHeight="1">
      <c r="A77" s="66"/>
      <c r="B77" s="63"/>
      <c r="C77" s="64"/>
      <c r="D77" s="65"/>
      <c r="E77" s="48"/>
      <c r="F77" s="48"/>
      <c r="G77" s="59">
        <f t="shared" si="8"/>
        <v>0</v>
      </c>
      <c r="H77" s="60">
        <f t="shared" si="8"/>
        <v>0</v>
      </c>
      <c r="I77" s="84">
        <f t="shared" si="9"/>
        <v>0</v>
      </c>
      <c r="J77" s="60">
        <f t="shared" si="10"/>
        <v>0</v>
      </c>
      <c r="K77" s="437">
        <f t="shared" si="11"/>
        <v>0</v>
      </c>
      <c r="L77" s="424">
        <f t="shared" si="11"/>
        <v>0</v>
      </c>
    </row>
    <row r="78" spans="1:12" ht="26.25" customHeight="1">
      <c r="A78" s="66"/>
      <c r="B78" s="63"/>
      <c r="C78" s="64"/>
      <c r="D78" s="65"/>
      <c r="E78" s="48"/>
      <c r="F78" s="48"/>
      <c r="G78" s="59">
        <f t="shared" si="8"/>
        <v>0</v>
      </c>
      <c r="H78" s="60">
        <f t="shared" si="8"/>
        <v>0</v>
      </c>
      <c r="I78" s="84">
        <f t="shared" si="9"/>
        <v>0</v>
      </c>
      <c r="J78" s="60">
        <f t="shared" si="10"/>
        <v>0</v>
      </c>
      <c r="K78" s="437">
        <f t="shared" si="11"/>
        <v>0</v>
      </c>
      <c r="L78" s="424">
        <f t="shared" si="11"/>
        <v>0</v>
      </c>
    </row>
    <row r="79" spans="1:12" ht="26.25" customHeight="1">
      <c r="A79" s="66"/>
      <c r="B79" s="63"/>
      <c r="C79" s="64"/>
      <c r="D79" s="65"/>
      <c r="E79" s="48"/>
      <c r="F79" s="48"/>
      <c r="G79" s="59">
        <f t="shared" si="8"/>
        <v>0</v>
      </c>
      <c r="H79" s="60">
        <f t="shared" si="8"/>
        <v>0</v>
      </c>
      <c r="I79" s="84">
        <f t="shared" si="9"/>
        <v>0</v>
      </c>
      <c r="J79" s="60">
        <f t="shared" si="10"/>
        <v>0</v>
      </c>
      <c r="K79" s="437">
        <f t="shared" si="11"/>
        <v>0</v>
      </c>
      <c r="L79" s="424">
        <f t="shared" si="11"/>
        <v>0</v>
      </c>
    </row>
    <row r="80" spans="1:12" ht="26.25" customHeight="1">
      <c r="A80" s="66"/>
      <c r="B80" s="63"/>
      <c r="C80" s="64"/>
      <c r="D80" s="65"/>
      <c r="E80" s="48"/>
      <c r="F80" s="48"/>
      <c r="G80" s="59">
        <f t="shared" si="8"/>
        <v>0</v>
      </c>
      <c r="H80" s="60">
        <f t="shared" si="8"/>
        <v>0</v>
      </c>
      <c r="I80" s="84">
        <f t="shared" si="9"/>
        <v>0</v>
      </c>
      <c r="J80" s="60">
        <f t="shared" si="10"/>
        <v>0</v>
      </c>
      <c r="K80" s="437">
        <f t="shared" ref="K80:L90" si="12">K79+G80</f>
        <v>0</v>
      </c>
      <c r="L80" s="424">
        <f t="shared" si="12"/>
        <v>0</v>
      </c>
    </row>
    <row r="81" spans="1:12" ht="26.25" customHeight="1">
      <c r="A81" s="66"/>
      <c r="B81" s="63"/>
      <c r="C81" s="64"/>
      <c r="D81" s="65"/>
      <c r="E81" s="48"/>
      <c r="F81" s="48"/>
      <c r="G81" s="59">
        <f t="shared" si="8"/>
        <v>0</v>
      </c>
      <c r="H81" s="60">
        <f t="shared" si="8"/>
        <v>0</v>
      </c>
      <c r="I81" s="84">
        <f t="shared" si="9"/>
        <v>0</v>
      </c>
      <c r="J81" s="60">
        <f t="shared" si="10"/>
        <v>0</v>
      </c>
      <c r="K81" s="437">
        <f t="shared" si="12"/>
        <v>0</v>
      </c>
      <c r="L81" s="424">
        <f t="shared" si="12"/>
        <v>0</v>
      </c>
    </row>
    <row r="82" spans="1:12" ht="26.25" customHeight="1">
      <c r="A82" s="66"/>
      <c r="B82" s="63"/>
      <c r="C82" s="64"/>
      <c r="D82" s="65"/>
      <c r="E82" s="48"/>
      <c r="F82" s="48"/>
      <c r="G82" s="59">
        <f t="shared" si="8"/>
        <v>0</v>
      </c>
      <c r="H82" s="60">
        <f t="shared" si="8"/>
        <v>0</v>
      </c>
      <c r="I82" s="84">
        <f t="shared" si="9"/>
        <v>0</v>
      </c>
      <c r="J82" s="60">
        <f t="shared" si="10"/>
        <v>0</v>
      </c>
      <c r="K82" s="437">
        <f t="shared" si="12"/>
        <v>0</v>
      </c>
      <c r="L82" s="424">
        <f t="shared" si="12"/>
        <v>0</v>
      </c>
    </row>
    <row r="83" spans="1:12" ht="26.25" customHeight="1">
      <c r="A83" s="66"/>
      <c r="B83" s="63"/>
      <c r="C83" s="64"/>
      <c r="D83" s="65"/>
      <c r="E83" s="48"/>
      <c r="F83" s="48"/>
      <c r="G83" s="59">
        <f t="shared" si="8"/>
        <v>0</v>
      </c>
      <c r="H83" s="60">
        <f t="shared" si="8"/>
        <v>0</v>
      </c>
      <c r="I83" s="84">
        <f t="shared" si="9"/>
        <v>0</v>
      </c>
      <c r="J83" s="60">
        <f t="shared" si="10"/>
        <v>0</v>
      </c>
      <c r="K83" s="437">
        <f t="shared" si="12"/>
        <v>0</v>
      </c>
      <c r="L83" s="424">
        <f t="shared" si="12"/>
        <v>0</v>
      </c>
    </row>
    <row r="84" spans="1:12" ht="26.25" customHeight="1">
      <c r="A84" s="66"/>
      <c r="B84" s="63"/>
      <c r="C84" s="64"/>
      <c r="D84" s="65"/>
      <c r="E84" s="48"/>
      <c r="F84" s="48"/>
      <c r="G84" s="59">
        <f t="shared" si="8"/>
        <v>0</v>
      </c>
      <c r="H84" s="60">
        <f t="shared" si="8"/>
        <v>0</v>
      </c>
      <c r="I84" s="84">
        <f t="shared" si="9"/>
        <v>0</v>
      </c>
      <c r="J84" s="60">
        <f t="shared" si="10"/>
        <v>0</v>
      </c>
      <c r="K84" s="437">
        <f t="shared" si="12"/>
        <v>0</v>
      </c>
      <c r="L84" s="424">
        <f t="shared" si="12"/>
        <v>0</v>
      </c>
    </row>
    <row r="85" spans="1:12" ht="26.25" customHeight="1">
      <c r="A85" s="66"/>
      <c r="B85" s="63"/>
      <c r="C85" s="64"/>
      <c r="D85" s="65"/>
      <c r="E85" s="48"/>
      <c r="F85" s="48"/>
      <c r="G85" s="59">
        <f t="shared" si="8"/>
        <v>0</v>
      </c>
      <c r="H85" s="60">
        <f t="shared" si="8"/>
        <v>0</v>
      </c>
      <c r="I85" s="84">
        <f t="shared" si="9"/>
        <v>0</v>
      </c>
      <c r="J85" s="60">
        <f t="shared" si="10"/>
        <v>0</v>
      </c>
      <c r="K85" s="437">
        <f t="shared" si="12"/>
        <v>0</v>
      </c>
      <c r="L85" s="424">
        <f t="shared" si="12"/>
        <v>0</v>
      </c>
    </row>
    <row r="86" spans="1:12" ht="26.25" customHeight="1">
      <c r="A86" s="66"/>
      <c r="B86" s="63"/>
      <c r="C86" s="64"/>
      <c r="D86" s="65"/>
      <c r="E86" s="48"/>
      <c r="F86" s="48"/>
      <c r="G86" s="59">
        <f t="shared" si="8"/>
        <v>0</v>
      </c>
      <c r="H86" s="60">
        <f t="shared" si="8"/>
        <v>0</v>
      </c>
      <c r="I86" s="84">
        <f t="shared" si="9"/>
        <v>0</v>
      </c>
      <c r="J86" s="60">
        <f t="shared" si="10"/>
        <v>0</v>
      </c>
      <c r="K86" s="437">
        <f t="shared" si="12"/>
        <v>0</v>
      </c>
      <c r="L86" s="424">
        <f t="shared" si="12"/>
        <v>0</v>
      </c>
    </row>
    <row r="87" spans="1:12" ht="26.25" customHeight="1">
      <c r="A87" s="66"/>
      <c r="B87" s="63"/>
      <c r="C87" s="64"/>
      <c r="D87" s="65"/>
      <c r="E87" s="48"/>
      <c r="F87" s="48"/>
      <c r="G87" s="59">
        <f t="shared" si="8"/>
        <v>0</v>
      </c>
      <c r="H87" s="60">
        <f t="shared" si="8"/>
        <v>0</v>
      </c>
      <c r="I87" s="84">
        <f t="shared" si="9"/>
        <v>0</v>
      </c>
      <c r="J87" s="60">
        <f t="shared" si="10"/>
        <v>0</v>
      </c>
      <c r="K87" s="437">
        <f t="shared" si="12"/>
        <v>0</v>
      </c>
      <c r="L87" s="424">
        <f t="shared" si="12"/>
        <v>0</v>
      </c>
    </row>
    <row r="88" spans="1:12" ht="26.25" customHeight="1">
      <c r="A88" s="66"/>
      <c r="B88" s="63"/>
      <c r="C88" s="64"/>
      <c r="D88" s="65"/>
      <c r="E88" s="48"/>
      <c r="F88" s="48"/>
      <c r="G88" s="59">
        <f t="shared" si="8"/>
        <v>0</v>
      </c>
      <c r="H88" s="60">
        <f t="shared" si="8"/>
        <v>0</v>
      </c>
      <c r="I88" s="84">
        <f t="shared" si="9"/>
        <v>0</v>
      </c>
      <c r="J88" s="60">
        <f t="shared" si="10"/>
        <v>0</v>
      </c>
      <c r="K88" s="437">
        <f t="shared" si="12"/>
        <v>0</v>
      </c>
      <c r="L88" s="424">
        <f t="shared" si="12"/>
        <v>0</v>
      </c>
    </row>
    <row r="89" spans="1:12" ht="26.25" customHeight="1">
      <c r="A89" s="66"/>
      <c r="B89" s="63"/>
      <c r="C89" s="64"/>
      <c r="D89" s="65"/>
      <c r="E89" s="48"/>
      <c r="F89" s="48"/>
      <c r="G89" s="59">
        <f t="shared" si="8"/>
        <v>0</v>
      </c>
      <c r="H89" s="60">
        <f t="shared" si="8"/>
        <v>0</v>
      </c>
      <c r="I89" s="84">
        <f t="shared" si="9"/>
        <v>0</v>
      </c>
      <c r="J89" s="60">
        <f t="shared" si="10"/>
        <v>0</v>
      </c>
      <c r="K89" s="437">
        <f t="shared" si="12"/>
        <v>0</v>
      </c>
      <c r="L89" s="424">
        <f t="shared" si="12"/>
        <v>0</v>
      </c>
    </row>
    <row r="90" spans="1:12" ht="26.25" customHeight="1">
      <c r="A90" s="66">
        <v>31.12</v>
      </c>
      <c r="B90" s="63"/>
      <c r="C90" s="85" t="s">
        <v>18</v>
      </c>
      <c r="D90" s="86"/>
      <c r="E90" s="87"/>
      <c r="F90" s="48"/>
      <c r="G90" s="59">
        <f t="shared" si="8"/>
        <v>0</v>
      </c>
      <c r="H90" s="60">
        <f t="shared" si="8"/>
        <v>0</v>
      </c>
      <c r="I90" s="84">
        <f t="shared" si="9"/>
        <v>0</v>
      </c>
      <c r="J90" s="60">
        <f t="shared" si="10"/>
        <v>0</v>
      </c>
      <c r="K90" s="437">
        <f t="shared" si="12"/>
        <v>0</v>
      </c>
      <c r="L90" s="424">
        <f t="shared" si="12"/>
        <v>0</v>
      </c>
    </row>
    <row r="91" spans="1:12" ht="15">
      <c r="A91" s="71"/>
      <c r="B91" s="72"/>
      <c r="C91" s="73"/>
      <c r="D91" s="73"/>
      <c r="E91" s="73"/>
      <c r="F91" s="106" t="s">
        <v>87</v>
      </c>
      <c r="G91" s="73" t="str">
        <f t="shared" ref="G91" si="13">IF($D91&gt;0,$D91*E91/100,"")</f>
        <v/>
      </c>
      <c r="H91" s="74">
        <v>0</v>
      </c>
      <c r="I91" s="83">
        <f>K91</f>
        <v>0</v>
      </c>
      <c r="J91" s="76">
        <f>L91</f>
        <v>0</v>
      </c>
      <c r="K91" s="424">
        <f t="shared" ref="K91" si="14">K90+H91</f>
        <v>0</v>
      </c>
      <c r="L91" s="424">
        <f>L90</f>
        <v>0</v>
      </c>
    </row>
  </sheetData>
  <sheetProtection selectLockedCells="1"/>
  <mergeCells count="46">
    <mergeCell ref="I60:J60"/>
    <mergeCell ref="A60:A61"/>
    <mergeCell ref="B60:B61"/>
    <mergeCell ref="C60:C61"/>
    <mergeCell ref="D60:D61"/>
    <mergeCell ref="E60:F60"/>
    <mergeCell ref="G60:H60"/>
    <mergeCell ref="A25:D25"/>
    <mergeCell ref="A43:J43"/>
    <mergeCell ref="A46:A47"/>
    <mergeCell ref="B46:B47"/>
    <mergeCell ref="C46:C47"/>
    <mergeCell ref="D46:D47"/>
    <mergeCell ref="E46:F46"/>
    <mergeCell ref="G46:H46"/>
    <mergeCell ref="I46:J46"/>
    <mergeCell ref="F19:G19"/>
    <mergeCell ref="A22:J22"/>
    <mergeCell ref="A23:A24"/>
    <mergeCell ref="B23:B24"/>
    <mergeCell ref="C23:C24"/>
    <mergeCell ref="D23:D24"/>
    <mergeCell ref="E23:F23"/>
    <mergeCell ref="G23:H23"/>
    <mergeCell ref="I23:J23"/>
    <mergeCell ref="A14:C14"/>
    <mergeCell ref="F14:G14"/>
    <mergeCell ref="F15:G15"/>
    <mergeCell ref="F16:G16"/>
    <mergeCell ref="D17:E18"/>
    <mergeCell ref="F17:G17"/>
    <mergeCell ref="F18:G18"/>
    <mergeCell ref="D8:G8"/>
    <mergeCell ref="H8:J8"/>
    <mergeCell ref="A10:H11"/>
    <mergeCell ref="I10:I11"/>
    <mergeCell ref="J10:J11"/>
    <mergeCell ref="F13:G13"/>
    <mergeCell ref="H13:J13"/>
    <mergeCell ref="A1:C2"/>
    <mergeCell ref="G1:J1"/>
    <mergeCell ref="A5:C6"/>
    <mergeCell ref="D5:G6"/>
    <mergeCell ref="H5:J6"/>
    <mergeCell ref="D7:G7"/>
    <mergeCell ref="H7:J7"/>
  </mergeCells>
  <pageMargins left="0.25" right="0.25" top="0.75" bottom="0.75" header="0.3" footer="0.3"/>
  <pageSetup paperSize="9" scale="74" fitToWidth="0" fitToHeight="0" orientation="portrait" r:id="rId1"/>
  <headerFooter alignWithMargins="0">
    <oddFooter>&amp;L&amp;8
www.inforama.ch
www.ipringe.ch&amp;C &amp;R&amp;8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5"/>
  <sheetViews>
    <sheetView showZeros="0" showWhiteSpace="0" zoomScaleNormal="100" workbookViewId="0">
      <selection activeCell="L83" sqref="L83"/>
    </sheetView>
  </sheetViews>
  <sheetFormatPr baseColWidth="10" defaultColWidth="11.5703125" defaultRowHeight="12.75"/>
  <cols>
    <col min="1" max="1" width="9.7109375" style="290" customWidth="1"/>
    <col min="2" max="2" width="25.5703125" style="290" customWidth="1"/>
    <col min="3" max="3" width="24.42578125" style="290" customWidth="1"/>
    <col min="4" max="4" width="9.7109375" style="290" customWidth="1"/>
    <col min="5" max="5" width="5.140625" style="290" customWidth="1"/>
    <col min="6" max="6" width="6.28515625" style="290" customWidth="1"/>
    <col min="7" max="7" width="10.85546875" style="290" customWidth="1"/>
    <col min="8" max="9" width="8.28515625" style="290" customWidth="1"/>
    <col min="10" max="10" width="11" style="290" customWidth="1"/>
    <col min="11" max="11" width="11.7109375" style="290" customWidth="1"/>
    <col min="12" max="258" width="11.5703125" style="10"/>
    <col min="259" max="259" width="9.7109375" style="10" customWidth="1"/>
    <col min="260" max="260" width="32" style="10" customWidth="1"/>
    <col min="261" max="267" width="12" style="10" customWidth="1"/>
    <col min="268" max="514" width="11.5703125" style="10"/>
    <col min="515" max="515" width="9.7109375" style="10" customWidth="1"/>
    <col min="516" max="516" width="32" style="10" customWidth="1"/>
    <col min="517" max="523" width="12" style="10" customWidth="1"/>
    <col min="524" max="770" width="11.5703125" style="10"/>
    <col min="771" max="771" width="9.7109375" style="10" customWidth="1"/>
    <col min="772" max="772" width="32" style="10" customWidth="1"/>
    <col min="773" max="779" width="12" style="10" customWidth="1"/>
    <col min="780" max="1026" width="11.5703125" style="10"/>
    <col min="1027" max="1027" width="9.7109375" style="10" customWidth="1"/>
    <col min="1028" max="1028" width="32" style="10" customWidth="1"/>
    <col min="1029" max="1035" width="12" style="10" customWidth="1"/>
    <col min="1036" max="1282" width="11.5703125" style="10"/>
    <col min="1283" max="1283" width="9.7109375" style="10" customWidth="1"/>
    <col min="1284" max="1284" width="32" style="10" customWidth="1"/>
    <col min="1285" max="1291" width="12" style="10" customWidth="1"/>
    <col min="1292" max="1538" width="11.5703125" style="10"/>
    <col min="1539" max="1539" width="9.7109375" style="10" customWidth="1"/>
    <col min="1540" max="1540" width="32" style="10" customWidth="1"/>
    <col min="1541" max="1547" width="12" style="10" customWidth="1"/>
    <col min="1548" max="1794" width="11.5703125" style="10"/>
    <col min="1795" max="1795" width="9.7109375" style="10" customWidth="1"/>
    <col min="1796" max="1796" width="32" style="10" customWidth="1"/>
    <col min="1797" max="1803" width="12" style="10" customWidth="1"/>
    <col min="1804" max="2050" width="11.5703125" style="10"/>
    <col min="2051" max="2051" width="9.7109375" style="10" customWidth="1"/>
    <col min="2052" max="2052" width="32" style="10" customWidth="1"/>
    <col min="2053" max="2059" width="12" style="10" customWidth="1"/>
    <col min="2060" max="2306" width="11.5703125" style="10"/>
    <col min="2307" max="2307" width="9.7109375" style="10" customWidth="1"/>
    <col min="2308" max="2308" width="32" style="10" customWidth="1"/>
    <col min="2309" max="2315" width="12" style="10" customWidth="1"/>
    <col min="2316" max="2562" width="11.5703125" style="10"/>
    <col min="2563" max="2563" width="9.7109375" style="10" customWidth="1"/>
    <col min="2564" max="2564" width="32" style="10" customWidth="1"/>
    <col min="2565" max="2571" width="12" style="10" customWidth="1"/>
    <col min="2572" max="2818" width="11.5703125" style="10"/>
    <col min="2819" max="2819" width="9.7109375" style="10" customWidth="1"/>
    <col min="2820" max="2820" width="32" style="10" customWidth="1"/>
    <col min="2821" max="2827" width="12" style="10" customWidth="1"/>
    <col min="2828" max="3074" width="11.5703125" style="10"/>
    <col min="3075" max="3075" width="9.7109375" style="10" customWidth="1"/>
    <col min="3076" max="3076" width="32" style="10" customWidth="1"/>
    <col min="3077" max="3083" width="12" style="10" customWidth="1"/>
    <col min="3084" max="3330" width="11.5703125" style="10"/>
    <col min="3331" max="3331" width="9.7109375" style="10" customWidth="1"/>
    <col min="3332" max="3332" width="32" style="10" customWidth="1"/>
    <col min="3333" max="3339" width="12" style="10" customWidth="1"/>
    <col min="3340" max="3586" width="11.5703125" style="10"/>
    <col min="3587" max="3587" width="9.7109375" style="10" customWidth="1"/>
    <col min="3588" max="3588" width="32" style="10" customWidth="1"/>
    <col min="3589" max="3595" width="12" style="10" customWidth="1"/>
    <col min="3596" max="3842" width="11.5703125" style="10"/>
    <col min="3843" max="3843" width="9.7109375" style="10" customWidth="1"/>
    <col min="3844" max="3844" width="32" style="10" customWidth="1"/>
    <col min="3845" max="3851" width="12" style="10" customWidth="1"/>
    <col min="3852" max="4098" width="11.5703125" style="10"/>
    <col min="4099" max="4099" width="9.7109375" style="10" customWidth="1"/>
    <col min="4100" max="4100" width="32" style="10" customWidth="1"/>
    <col min="4101" max="4107" width="12" style="10" customWidth="1"/>
    <col min="4108" max="4354" width="11.5703125" style="10"/>
    <col min="4355" max="4355" width="9.7109375" style="10" customWidth="1"/>
    <col min="4356" max="4356" width="32" style="10" customWidth="1"/>
    <col min="4357" max="4363" width="12" style="10" customWidth="1"/>
    <col min="4364" max="4610" width="11.5703125" style="10"/>
    <col min="4611" max="4611" width="9.7109375" style="10" customWidth="1"/>
    <col min="4612" max="4612" width="32" style="10" customWidth="1"/>
    <col min="4613" max="4619" width="12" style="10" customWidth="1"/>
    <col min="4620" max="4866" width="11.5703125" style="10"/>
    <col min="4867" max="4867" width="9.7109375" style="10" customWidth="1"/>
    <col min="4868" max="4868" width="32" style="10" customWidth="1"/>
    <col min="4869" max="4875" width="12" style="10" customWidth="1"/>
    <col min="4876" max="5122" width="11.5703125" style="10"/>
    <col min="5123" max="5123" width="9.7109375" style="10" customWidth="1"/>
    <col min="5124" max="5124" width="32" style="10" customWidth="1"/>
    <col min="5125" max="5131" width="12" style="10" customWidth="1"/>
    <col min="5132" max="5378" width="11.5703125" style="10"/>
    <col min="5379" max="5379" width="9.7109375" style="10" customWidth="1"/>
    <col min="5380" max="5380" width="32" style="10" customWidth="1"/>
    <col min="5381" max="5387" width="12" style="10" customWidth="1"/>
    <col min="5388" max="5634" width="11.5703125" style="10"/>
    <col min="5635" max="5635" width="9.7109375" style="10" customWidth="1"/>
    <col min="5636" max="5636" width="32" style="10" customWidth="1"/>
    <col min="5637" max="5643" width="12" style="10" customWidth="1"/>
    <col min="5644" max="5890" width="11.5703125" style="10"/>
    <col min="5891" max="5891" width="9.7109375" style="10" customWidth="1"/>
    <col min="5892" max="5892" width="32" style="10" customWidth="1"/>
    <col min="5893" max="5899" width="12" style="10" customWidth="1"/>
    <col min="5900" max="6146" width="11.5703125" style="10"/>
    <col min="6147" max="6147" width="9.7109375" style="10" customWidth="1"/>
    <col min="6148" max="6148" width="32" style="10" customWidth="1"/>
    <col min="6149" max="6155" width="12" style="10" customWidth="1"/>
    <col min="6156" max="6402" width="11.5703125" style="10"/>
    <col min="6403" max="6403" width="9.7109375" style="10" customWidth="1"/>
    <col min="6404" max="6404" width="32" style="10" customWidth="1"/>
    <col min="6405" max="6411" width="12" style="10" customWidth="1"/>
    <col min="6412" max="6658" width="11.5703125" style="10"/>
    <col min="6659" max="6659" width="9.7109375" style="10" customWidth="1"/>
    <col min="6660" max="6660" width="32" style="10" customWidth="1"/>
    <col min="6661" max="6667" width="12" style="10" customWidth="1"/>
    <col min="6668" max="6914" width="11.5703125" style="10"/>
    <col min="6915" max="6915" width="9.7109375" style="10" customWidth="1"/>
    <col min="6916" max="6916" width="32" style="10" customWidth="1"/>
    <col min="6917" max="6923" width="12" style="10" customWidth="1"/>
    <col min="6924" max="7170" width="11.5703125" style="10"/>
    <col min="7171" max="7171" width="9.7109375" style="10" customWidth="1"/>
    <col min="7172" max="7172" width="32" style="10" customWidth="1"/>
    <col min="7173" max="7179" width="12" style="10" customWidth="1"/>
    <col min="7180" max="7426" width="11.5703125" style="10"/>
    <col min="7427" max="7427" width="9.7109375" style="10" customWidth="1"/>
    <col min="7428" max="7428" width="32" style="10" customWidth="1"/>
    <col min="7429" max="7435" width="12" style="10" customWidth="1"/>
    <col min="7436" max="7682" width="11.5703125" style="10"/>
    <col min="7683" max="7683" width="9.7109375" style="10" customWidth="1"/>
    <col min="7684" max="7684" width="32" style="10" customWidth="1"/>
    <col min="7685" max="7691" width="12" style="10" customWidth="1"/>
    <col min="7692" max="7938" width="11.5703125" style="10"/>
    <col min="7939" max="7939" width="9.7109375" style="10" customWidth="1"/>
    <col min="7940" max="7940" width="32" style="10" customWidth="1"/>
    <col min="7941" max="7947" width="12" style="10" customWidth="1"/>
    <col min="7948" max="8194" width="11.5703125" style="10"/>
    <col min="8195" max="8195" width="9.7109375" style="10" customWidth="1"/>
    <col min="8196" max="8196" width="32" style="10" customWidth="1"/>
    <col min="8197" max="8203" width="12" style="10" customWidth="1"/>
    <col min="8204" max="8450" width="11.5703125" style="10"/>
    <col min="8451" max="8451" width="9.7109375" style="10" customWidth="1"/>
    <col min="8452" max="8452" width="32" style="10" customWidth="1"/>
    <col min="8453" max="8459" width="12" style="10" customWidth="1"/>
    <col min="8460" max="8706" width="11.5703125" style="10"/>
    <col min="8707" max="8707" width="9.7109375" style="10" customWidth="1"/>
    <col min="8708" max="8708" width="32" style="10" customWidth="1"/>
    <col min="8709" max="8715" width="12" style="10" customWidth="1"/>
    <col min="8716" max="8962" width="11.5703125" style="10"/>
    <col min="8963" max="8963" width="9.7109375" style="10" customWidth="1"/>
    <col min="8964" max="8964" width="32" style="10" customWidth="1"/>
    <col min="8965" max="8971" width="12" style="10" customWidth="1"/>
    <col min="8972" max="9218" width="11.5703125" style="10"/>
    <col min="9219" max="9219" width="9.7109375" style="10" customWidth="1"/>
    <col min="9220" max="9220" width="32" style="10" customWidth="1"/>
    <col min="9221" max="9227" width="12" style="10" customWidth="1"/>
    <col min="9228" max="9474" width="11.5703125" style="10"/>
    <col min="9475" max="9475" width="9.7109375" style="10" customWidth="1"/>
    <col min="9476" max="9476" width="32" style="10" customWidth="1"/>
    <col min="9477" max="9483" width="12" style="10" customWidth="1"/>
    <col min="9484" max="9730" width="11.5703125" style="10"/>
    <col min="9731" max="9731" width="9.7109375" style="10" customWidth="1"/>
    <col min="9732" max="9732" width="32" style="10" customWidth="1"/>
    <col min="9733" max="9739" width="12" style="10" customWidth="1"/>
    <col min="9740" max="9986" width="11.5703125" style="10"/>
    <col min="9987" max="9987" width="9.7109375" style="10" customWidth="1"/>
    <col min="9988" max="9988" width="32" style="10" customWidth="1"/>
    <col min="9989" max="9995" width="12" style="10" customWidth="1"/>
    <col min="9996" max="10242" width="11.5703125" style="10"/>
    <col min="10243" max="10243" width="9.7109375" style="10" customWidth="1"/>
    <col min="10244" max="10244" width="32" style="10" customWidth="1"/>
    <col min="10245" max="10251" width="12" style="10" customWidth="1"/>
    <col min="10252" max="10498" width="11.5703125" style="10"/>
    <col min="10499" max="10499" width="9.7109375" style="10" customWidth="1"/>
    <col min="10500" max="10500" width="32" style="10" customWidth="1"/>
    <col min="10501" max="10507" width="12" style="10" customWidth="1"/>
    <col min="10508" max="10754" width="11.5703125" style="10"/>
    <col min="10755" max="10755" width="9.7109375" style="10" customWidth="1"/>
    <col min="10756" max="10756" width="32" style="10" customWidth="1"/>
    <col min="10757" max="10763" width="12" style="10" customWidth="1"/>
    <col min="10764" max="11010" width="11.5703125" style="10"/>
    <col min="11011" max="11011" width="9.7109375" style="10" customWidth="1"/>
    <col min="11012" max="11012" width="32" style="10" customWidth="1"/>
    <col min="11013" max="11019" width="12" style="10" customWidth="1"/>
    <col min="11020" max="11266" width="11.5703125" style="10"/>
    <col min="11267" max="11267" width="9.7109375" style="10" customWidth="1"/>
    <col min="11268" max="11268" width="32" style="10" customWidth="1"/>
    <col min="11269" max="11275" width="12" style="10" customWidth="1"/>
    <col min="11276" max="11522" width="11.5703125" style="10"/>
    <col min="11523" max="11523" width="9.7109375" style="10" customWidth="1"/>
    <col min="11524" max="11524" width="32" style="10" customWidth="1"/>
    <col min="11525" max="11531" width="12" style="10" customWidth="1"/>
    <col min="11532" max="11778" width="11.5703125" style="10"/>
    <col min="11779" max="11779" width="9.7109375" style="10" customWidth="1"/>
    <col min="11780" max="11780" width="32" style="10" customWidth="1"/>
    <col min="11781" max="11787" width="12" style="10" customWidth="1"/>
    <col min="11788" max="12034" width="11.5703125" style="10"/>
    <col min="12035" max="12035" width="9.7109375" style="10" customWidth="1"/>
    <col min="12036" max="12036" width="32" style="10" customWidth="1"/>
    <col min="12037" max="12043" width="12" style="10" customWidth="1"/>
    <col min="12044" max="12290" width="11.5703125" style="10"/>
    <col min="12291" max="12291" width="9.7109375" style="10" customWidth="1"/>
    <col min="12292" max="12292" width="32" style="10" customWidth="1"/>
    <col min="12293" max="12299" width="12" style="10" customWidth="1"/>
    <col min="12300" max="12546" width="11.5703125" style="10"/>
    <col min="12547" max="12547" width="9.7109375" style="10" customWidth="1"/>
    <col min="12548" max="12548" width="32" style="10" customWidth="1"/>
    <col min="12549" max="12555" width="12" style="10" customWidth="1"/>
    <col min="12556" max="12802" width="11.5703125" style="10"/>
    <col min="12803" max="12803" width="9.7109375" style="10" customWidth="1"/>
    <col min="12804" max="12804" width="32" style="10" customWidth="1"/>
    <col min="12805" max="12811" width="12" style="10" customWidth="1"/>
    <col min="12812" max="13058" width="11.5703125" style="10"/>
    <col min="13059" max="13059" width="9.7109375" style="10" customWidth="1"/>
    <col min="13060" max="13060" width="32" style="10" customWidth="1"/>
    <col min="13061" max="13067" width="12" style="10" customWidth="1"/>
    <col min="13068" max="13314" width="11.5703125" style="10"/>
    <col min="13315" max="13315" width="9.7109375" style="10" customWidth="1"/>
    <col min="13316" max="13316" width="32" style="10" customWidth="1"/>
    <col min="13317" max="13323" width="12" style="10" customWidth="1"/>
    <col min="13324" max="13570" width="11.5703125" style="10"/>
    <col min="13571" max="13571" width="9.7109375" style="10" customWidth="1"/>
    <col min="13572" max="13572" width="32" style="10" customWidth="1"/>
    <col min="13573" max="13579" width="12" style="10" customWidth="1"/>
    <col min="13580" max="13826" width="11.5703125" style="10"/>
    <col min="13827" max="13827" width="9.7109375" style="10" customWidth="1"/>
    <col min="13828" max="13828" width="32" style="10" customWidth="1"/>
    <col min="13829" max="13835" width="12" style="10" customWidth="1"/>
    <col min="13836" max="14082" width="11.5703125" style="10"/>
    <col min="14083" max="14083" width="9.7109375" style="10" customWidth="1"/>
    <col min="14084" max="14084" width="32" style="10" customWidth="1"/>
    <col min="14085" max="14091" width="12" style="10" customWidth="1"/>
    <col min="14092" max="14338" width="11.5703125" style="10"/>
    <col min="14339" max="14339" width="9.7109375" style="10" customWidth="1"/>
    <col min="14340" max="14340" width="32" style="10" customWidth="1"/>
    <col min="14341" max="14347" width="12" style="10" customWidth="1"/>
    <col min="14348" max="14594" width="11.5703125" style="10"/>
    <col min="14595" max="14595" width="9.7109375" style="10" customWidth="1"/>
    <col min="14596" max="14596" width="32" style="10" customWidth="1"/>
    <col min="14597" max="14603" width="12" style="10" customWidth="1"/>
    <col min="14604" max="14850" width="11.5703125" style="10"/>
    <col min="14851" max="14851" width="9.7109375" style="10" customWidth="1"/>
    <col min="14852" max="14852" width="32" style="10" customWidth="1"/>
    <col min="14853" max="14859" width="12" style="10" customWidth="1"/>
    <col min="14860" max="15106" width="11.5703125" style="10"/>
    <col min="15107" max="15107" width="9.7109375" style="10" customWidth="1"/>
    <col min="15108" max="15108" width="32" style="10" customWidth="1"/>
    <col min="15109" max="15115" width="12" style="10" customWidth="1"/>
    <col min="15116" max="15362" width="11.5703125" style="10"/>
    <col min="15363" max="15363" width="9.7109375" style="10" customWidth="1"/>
    <col min="15364" max="15364" width="32" style="10" customWidth="1"/>
    <col min="15365" max="15371" width="12" style="10" customWidth="1"/>
    <col min="15372" max="15618" width="11.5703125" style="10"/>
    <col min="15619" max="15619" width="9.7109375" style="10" customWidth="1"/>
    <col min="15620" max="15620" width="32" style="10" customWidth="1"/>
    <col min="15621" max="15627" width="12" style="10" customWidth="1"/>
    <col min="15628" max="15874" width="11.5703125" style="10"/>
    <col min="15875" max="15875" width="9.7109375" style="10" customWidth="1"/>
    <col min="15876" max="15876" width="32" style="10" customWidth="1"/>
    <col min="15877" max="15883" width="12" style="10" customWidth="1"/>
    <col min="15884" max="16130" width="11.5703125" style="10"/>
    <col min="16131" max="16131" width="9.7109375" style="10" customWidth="1"/>
    <col min="16132" max="16132" width="32" style="10" customWidth="1"/>
    <col min="16133" max="16139" width="12" style="10" customWidth="1"/>
    <col min="16140" max="16384" width="11.5703125" style="10"/>
  </cols>
  <sheetData>
    <row r="1" spans="1:11" ht="21" customHeight="1">
      <c r="A1" s="147" t="s">
        <v>102</v>
      </c>
      <c r="B1" s="159"/>
      <c r="C1" s="148"/>
      <c r="D1" s="148"/>
      <c r="E1" s="148"/>
      <c r="F1" s="148"/>
      <c r="G1" s="148"/>
      <c r="H1" s="149" t="s">
        <v>12</v>
      </c>
      <c r="I1" s="218"/>
      <c r="J1" s="219"/>
      <c r="K1" s="220"/>
    </row>
    <row r="2" spans="1:11" ht="21" customHeight="1">
      <c r="A2" s="150"/>
      <c r="B2" s="11"/>
      <c r="C2" s="11"/>
      <c r="D2" s="11"/>
      <c r="E2" s="11"/>
      <c r="F2" s="11"/>
      <c r="G2" s="11"/>
      <c r="H2" s="5" t="s">
        <v>11</v>
      </c>
      <c r="I2" s="221"/>
      <c r="J2" s="222"/>
      <c r="K2" s="223"/>
    </row>
    <row r="3" spans="1:11" s="156" customFormat="1" ht="21.75" customHeight="1">
      <c r="A3" s="151"/>
      <c r="B3" s="5"/>
      <c r="C3" s="5"/>
      <c r="D3" s="5"/>
      <c r="E3" s="5"/>
      <c r="F3" s="5"/>
      <c r="G3" s="5"/>
      <c r="H3" s="152" t="s">
        <v>13</v>
      </c>
      <c r="I3" s="153"/>
      <c r="J3" s="154"/>
      <c r="K3" s="155"/>
    </row>
    <row r="4" spans="1:11" ht="18.75" customHeight="1">
      <c r="A4" s="224"/>
      <c r="B4" s="396"/>
      <c r="C4" s="45"/>
      <c r="D4" s="45"/>
      <c r="E4" s="45"/>
      <c r="F4" s="45"/>
      <c r="G4" s="45"/>
      <c r="H4" s="45"/>
      <c r="I4" s="46"/>
      <c r="J4" s="157" t="s">
        <v>45</v>
      </c>
      <c r="K4" s="158" t="s">
        <v>46</v>
      </c>
    </row>
    <row r="5" spans="1:11" ht="18.75" customHeight="1">
      <c r="A5" s="225"/>
      <c r="B5" s="50"/>
      <c r="C5" s="50"/>
      <c r="D5" s="50"/>
      <c r="E5" s="50"/>
      <c r="F5" s="50"/>
      <c r="G5" s="50"/>
      <c r="H5" s="50"/>
      <c r="I5" s="226"/>
      <c r="J5" s="227" t="s">
        <v>3</v>
      </c>
      <c r="K5" s="228" t="s">
        <v>0</v>
      </c>
    </row>
    <row r="6" spans="1:11" ht="33" customHeight="1">
      <c r="A6" s="479" t="s">
        <v>116</v>
      </c>
      <c r="B6" s="480"/>
      <c r="C6" s="480"/>
      <c r="D6" s="480"/>
      <c r="E6" s="480"/>
      <c r="F6" s="480"/>
      <c r="G6" s="480"/>
      <c r="H6" s="480"/>
      <c r="I6" s="481"/>
      <c r="J6" s="232"/>
      <c r="K6" s="233"/>
    </row>
    <row r="7" spans="1:11" ht="16.5" customHeight="1">
      <c r="A7" s="234"/>
      <c r="B7" s="15"/>
      <c r="C7" s="15"/>
      <c r="D7" s="15"/>
      <c r="E7" s="15"/>
      <c r="F7" s="15"/>
      <c r="G7" s="15"/>
      <c r="H7" s="15"/>
      <c r="I7" s="15"/>
      <c r="J7" s="235"/>
      <c r="K7" s="236"/>
    </row>
    <row r="8" spans="1:11" ht="18.75" customHeight="1">
      <c r="A8" s="237" t="s">
        <v>74</v>
      </c>
      <c r="B8" s="392"/>
      <c r="C8" s="238"/>
      <c r="D8" s="238"/>
      <c r="E8" s="238"/>
      <c r="F8" s="482"/>
      <c r="G8" s="238"/>
      <c r="H8" s="238"/>
      <c r="I8" s="238"/>
      <c r="J8" s="53"/>
      <c r="K8" s="483" t="s">
        <v>73</v>
      </c>
    </row>
    <row r="9" spans="1:11" ht="38.25" customHeight="1">
      <c r="A9" s="514" t="s">
        <v>72</v>
      </c>
      <c r="B9" s="515"/>
      <c r="C9" s="515"/>
      <c r="D9" s="511" t="s">
        <v>96</v>
      </c>
      <c r="E9" s="511" t="s">
        <v>97</v>
      </c>
      <c r="F9" s="512" t="s">
        <v>16</v>
      </c>
      <c r="G9" s="511" t="s">
        <v>98</v>
      </c>
      <c r="H9" s="513" t="s">
        <v>3</v>
      </c>
      <c r="I9" s="513" t="s">
        <v>0</v>
      </c>
      <c r="J9" s="296" t="s">
        <v>3</v>
      </c>
      <c r="K9" s="296" t="s">
        <v>0</v>
      </c>
    </row>
    <row r="10" spans="1:11" ht="26.25" customHeight="1">
      <c r="A10" s="484"/>
      <c r="B10" s="484"/>
      <c r="C10" s="484"/>
      <c r="D10" s="243"/>
      <c r="E10" s="243"/>
      <c r="F10" s="243"/>
      <c r="G10" s="245"/>
      <c r="H10" s="246">
        <f>F10*G10</f>
        <v>0</v>
      </c>
      <c r="I10" s="247"/>
      <c r="J10" s="485">
        <f>SUM(D10*H10)</f>
        <v>0</v>
      </c>
      <c r="K10" s="485">
        <f>SUM(D10*I10)</f>
        <v>0</v>
      </c>
    </row>
    <row r="11" spans="1:11" ht="26.25" customHeight="1">
      <c r="A11" s="248"/>
      <c r="B11" s="255"/>
      <c r="C11" s="249"/>
      <c r="D11" s="486"/>
      <c r="E11" s="486"/>
      <c r="F11" s="486"/>
      <c r="G11" s="487"/>
      <c r="H11" s="254">
        <f t="shared" ref="H11:H15" si="0">F11*G11</f>
        <v>0</v>
      </c>
      <c r="I11" s="488"/>
      <c r="J11" s="489">
        <f t="shared" ref="J11:J15" si="1">SUM(D11*H11)</f>
        <v>0</v>
      </c>
      <c r="K11" s="489">
        <f t="shared" ref="K11:K15" si="2">SUM(D11*I11)</f>
        <v>0</v>
      </c>
    </row>
    <row r="12" spans="1:11" ht="26.25" customHeight="1">
      <c r="A12" s="248"/>
      <c r="B12" s="255"/>
      <c r="C12" s="255"/>
      <c r="D12" s="490"/>
      <c r="E12" s="490"/>
      <c r="F12" s="490"/>
      <c r="G12" s="487"/>
      <c r="H12" s="257">
        <f t="shared" si="0"/>
        <v>0</v>
      </c>
      <c r="I12" s="488"/>
      <c r="J12" s="489">
        <f t="shared" si="1"/>
        <v>0</v>
      </c>
      <c r="K12" s="489">
        <f t="shared" si="2"/>
        <v>0</v>
      </c>
    </row>
    <row r="13" spans="1:11" ht="26.25" customHeight="1">
      <c r="A13" s="248"/>
      <c r="B13" s="255"/>
      <c r="C13" s="255"/>
      <c r="D13" s="490"/>
      <c r="E13" s="490"/>
      <c r="F13" s="490"/>
      <c r="G13" s="487"/>
      <c r="H13" s="257">
        <f t="shared" si="0"/>
        <v>0</v>
      </c>
      <c r="I13" s="488"/>
      <c r="J13" s="489">
        <f t="shared" si="1"/>
        <v>0</v>
      </c>
      <c r="K13" s="489">
        <f t="shared" si="2"/>
        <v>0</v>
      </c>
    </row>
    <row r="14" spans="1:11" ht="26.25" customHeight="1">
      <c r="A14" s="258"/>
      <c r="B14" s="259"/>
      <c r="C14" s="259"/>
      <c r="D14" s="491"/>
      <c r="E14" s="491"/>
      <c r="F14" s="491"/>
      <c r="G14" s="492"/>
      <c r="H14" s="261">
        <f t="shared" si="0"/>
        <v>0</v>
      </c>
      <c r="I14" s="493"/>
      <c r="J14" s="489">
        <f t="shared" si="1"/>
        <v>0</v>
      </c>
      <c r="K14" s="489">
        <f t="shared" si="2"/>
        <v>0</v>
      </c>
    </row>
    <row r="15" spans="1:11" ht="26.25" customHeight="1">
      <c r="A15" s="262"/>
      <c r="B15" s="263"/>
      <c r="C15" s="263"/>
      <c r="D15" s="494"/>
      <c r="E15" s="494"/>
      <c r="F15" s="494"/>
      <c r="G15" s="495"/>
      <c r="H15" s="267">
        <f t="shared" si="0"/>
        <v>0</v>
      </c>
      <c r="I15" s="496"/>
      <c r="J15" s="489">
        <f t="shared" si="1"/>
        <v>0</v>
      </c>
      <c r="K15" s="489">
        <f t="shared" si="2"/>
        <v>0</v>
      </c>
    </row>
    <row r="16" spans="1:11" ht="41.25" customHeight="1">
      <c r="A16" s="516" t="s">
        <v>117</v>
      </c>
      <c r="B16" s="517"/>
      <c r="C16" s="517"/>
      <c r="D16" s="517"/>
      <c r="E16" s="517"/>
      <c r="F16" s="517"/>
      <c r="G16" s="517"/>
      <c r="H16" s="517"/>
      <c r="I16" s="518"/>
      <c r="J16" s="269">
        <f>J6-SUM(J10:J13)</f>
        <v>0</v>
      </c>
      <c r="K16" s="270">
        <f>K6-SUM(K10:K13)</f>
        <v>0</v>
      </c>
    </row>
    <row r="17" spans="1:11" ht="18.75" customHeight="1">
      <c r="A17" s="237" t="s">
        <v>48</v>
      </c>
      <c r="B17" s="392"/>
      <c r="C17" s="238"/>
      <c r="D17" s="238"/>
      <c r="E17" s="238"/>
      <c r="F17" s="238"/>
      <c r="G17" s="238"/>
      <c r="H17" s="238"/>
      <c r="I17" s="238"/>
      <c r="J17" s="327"/>
      <c r="K17" s="328"/>
    </row>
    <row r="18" spans="1:11" ht="18.75" customHeight="1">
      <c r="A18" s="320" t="s">
        <v>4</v>
      </c>
      <c r="B18" s="522" t="s">
        <v>19</v>
      </c>
      <c r="C18" s="321" t="s">
        <v>5</v>
      </c>
      <c r="D18" s="338" t="s">
        <v>100</v>
      </c>
      <c r="E18" s="519" t="s">
        <v>101</v>
      </c>
      <c r="F18" s="324" t="s">
        <v>6</v>
      </c>
      <c r="G18" s="324"/>
      <c r="H18" s="324" t="s">
        <v>7</v>
      </c>
      <c r="I18" s="335"/>
      <c r="J18" s="327"/>
      <c r="K18" s="328"/>
    </row>
    <row r="19" spans="1:11" ht="18.75" customHeight="1">
      <c r="A19" s="271"/>
      <c r="B19" s="497"/>
      <c r="C19" s="272"/>
      <c r="D19" s="520"/>
      <c r="E19" s="521"/>
      <c r="F19" s="303" t="s">
        <v>3</v>
      </c>
      <c r="G19" s="303" t="s">
        <v>0</v>
      </c>
      <c r="H19" s="303" t="s">
        <v>3</v>
      </c>
      <c r="I19" s="304" t="s">
        <v>0</v>
      </c>
      <c r="J19" s="296" t="s">
        <v>3</v>
      </c>
      <c r="K19" s="296" t="s">
        <v>0</v>
      </c>
    </row>
    <row r="20" spans="1:11" ht="26.25" customHeight="1">
      <c r="A20" s="273"/>
      <c r="B20" s="498"/>
      <c r="C20" s="274"/>
      <c r="D20" s="274"/>
      <c r="E20" s="277"/>
      <c r="F20" s="277"/>
      <c r="G20" s="277"/>
      <c r="H20" s="278" t="str">
        <f>IF($E20&gt;0,$E20*F20/100,"")</f>
        <v/>
      </c>
      <c r="I20" s="279" t="str">
        <f>IF($E20&gt;0,$E20*G20/100,"")</f>
        <v/>
      </c>
      <c r="J20" s="309" t="str">
        <f>IF($E20&gt;0,$J16-$H20,"")</f>
        <v/>
      </c>
      <c r="K20" s="309" t="str">
        <f>IF($E20&gt;0,$K16-$I20,"")</f>
        <v/>
      </c>
    </row>
    <row r="21" spans="1:11" ht="26.25" customHeight="1">
      <c r="A21" s="280"/>
      <c r="B21" s="109"/>
      <c r="C21" s="281"/>
      <c r="D21" s="281"/>
      <c r="E21" s="103"/>
      <c r="F21" s="103"/>
      <c r="G21" s="103"/>
      <c r="H21" s="87" t="str">
        <f>IF($E21&gt;0,$E21*F21/100,"")</f>
        <v/>
      </c>
      <c r="I21" s="283" t="str">
        <f>IF($E21&gt;0,$E21*G21/100,"")</f>
        <v/>
      </c>
      <c r="J21" s="313" t="str">
        <f>IF($E21&gt;0,$J20-$H21,"")</f>
        <v/>
      </c>
      <c r="K21" s="310" t="str">
        <f>IF($E21&gt;0,$K20-$I21,"")</f>
        <v/>
      </c>
    </row>
    <row r="22" spans="1:11" ht="26.25" customHeight="1">
      <c r="A22" s="280"/>
      <c r="B22" s="109"/>
      <c r="C22" s="281"/>
      <c r="D22" s="281"/>
      <c r="E22" s="103"/>
      <c r="F22" s="103"/>
      <c r="G22" s="103"/>
      <c r="H22" s="87" t="str">
        <f t="shared" ref="H22:I36" si="3">IF($E22&gt;0,$E22*F22/100,"")</f>
        <v/>
      </c>
      <c r="I22" s="283" t="str">
        <f t="shared" si="3"/>
        <v/>
      </c>
      <c r="J22" s="313" t="str">
        <f t="shared" ref="J22:J34" si="4">IF($E22&gt;0,$J21-$H22,"")</f>
        <v/>
      </c>
      <c r="K22" s="310" t="str">
        <f t="shared" ref="K22:K34" si="5">IF($E22&gt;0,$K21-$I22,"")</f>
        <v/>
      </c>
    </row>
    <row r="23" spans="1:11" ht="26.25" customHeight="1">
      <c r="A23" s="280"/>
      <c r="B23" s="109"/>
      <c r="C23" s="281"/>
      <c r="D23" s="281"/>
      <c r="E23" s="103"/>
      <c r="F23" s="103"/>
      <c r="G23" s="103"/>
      <c r="H23" s="87" t="str">
        <f t="shared" si="3"/>
        <v/>
      </c>
      <c r="I23" s="283" t="str">
        <f t="shared" si="3"/>
        <v/>
      </c>
      <c r="J23" s="313" t="str">
        <f t="shared" si="4"/>
        <v/>
      </c>
      <c r="K23" s="310" t="str">
        <f t="shared" si="5"/>
        <v/>
      </c>
    </row>
    <row r="24" spans="1:11" ht="26.25" customHeight="1">
      <c r="A24" s="280"/>
      <c r="B24" s="109"/>
      <c r="C24" s="281"/>
      <c r="D24" s="281"/>
      <c r="E24" s="103"/>
      <c r="F24" s="103"/>
      <c r="G24" s="103"/>
      <c r="H24" s="87" t="str">
        <f t="shared" si="3"/>
        <v/>
      </c>
      <c r="I24" s="283" t="str">
        <f t="shared" si="3"/>
        <v/>
      </c>
      <c r="J24" s="313" t="str">
        <f t="shared" si="4"/>
        <v/>
      </c>
      <c r="K24" s="310" t="str">
        <f t="shared" si="5"/>
        <v/>
      </c>
    </row>
    <row r="25" spans="1:11" ht="26.25" customHeight="1">
      <c r="A25" s="280"/>
      <c r="B25" s="109"/>
      <c r="C25" s="281"/>
      <c r="D25" s="281"/>
      <c r="E25" s="103"/>
      <c r="F25" s="103"/>
      <c r="G25" s="103"/>
      <c r="H25" s="87" t="str">
        <f t="shared" si="3"/>
        <v/>
      </c>
      <c r="I25" s="283" t="str">
        <f t="shared" si="3"/>
        <v/>
      </c>
      <c r="J25" s="313" t="str">
        <f t="shared" si="4"/>
        <v/>
      </c>
      <c r="K25" s="310" t="str">
        <f t="shared" si="5"/>
        <v/>
      </c>
    </row>
    <row r="26" spans="1:11" ht="26.25" customHeight="1">
      <c r="A26" s="280"/>
      <c r="B26" s="109"/>
      <c r="C26" s="281"/>
      <c r="D26" s="281"/>
      <c r="E26" s="103"/>
      <c r="F26" s="103"/>
      <c r="G26" s="103"/>
      <c r="H26" s="87" t="str">
        <f t="shared" si="3"/>
        <v/>
      </c>
      <c r="I26" s="283" t="str">
        <f t="shared" si="3"/>
        <v/>
      </c>
      <c r="J26" s="313" t="str">
        <f t="shared" si="4"/>
        <v/>
      </c>
      <c r="K26" s="310" t="str">
        <f t="shared" si="5"/>
        <v/>
      </c>
    </row>
    <row r="27" spans="1:11" ht="26.25" customHeight="1">
      <c r="A27" s="280"/>
      <c r="B27" s="109"/>
      <c r="C27" s="281"/>
      <c r="D27" s="281"/>
      <c r="E27" s="103"/>
      <c r="F27" s="103"/>
      <c r="G27" s="103"/>
      <c r="H27" s="87" t="str">
        <f t="shared" si="3"/>
        <v/>
      </c>
      <c r="I27" s="283" t="str">
        <f t="shared" si="3"/>
        <v/>
      </c>
      <c r="J27" s="313" t="str">
        <f t="shared" si="4"/>
        <v/>
      </c>
      <c r="K27" s="310" t="str">
        <f t="shared" si="5"/>
        <v/>
      </c>
    </row>
    <row r="28" spans="1:11" ht="26.25" customHeight="1">
      <c r="A28" s="280"/>
      <c r="B28" s="109"/>
      <c r="C28" s="281"/>
      <c r="D28" s="281"/>
      <c r="E28" s="103"/>
      <c r="F28" s="103"/>
      <c r="G28" s="103"/>
      <c r="H28" s="87" t="str">
        <f t="shared" si="3"/>
        <v/>
      </c>
      <c r="I28" s="283" t="str">
        <f t="shared" si="3"/>
        <v/>
      </c>
      <c r="J28" s="313" t="str">
        <f t="shared" si="4"/>
        <v/>
      </c>
      <c r="K28" s="310" t="str">
        <f t="shared" si="5"/>
        <v/>
      </c>
    </row>
    <row r="29" spans="1:11" ht="26.25" customHeight="1">
      <c r="A29" s="280"/>
      <c r="B29" s="109"/>
      <c r="C29" s="281"/>
      <c r="D29" s="281"/>
      <c r="E29" s="103"/>
      <c r="F29" s="103"/>
      <c r="G29" s="103"/>
      <c r="H29" s="87" t="str">
        <f t="shared" si="3"/>
        <v/>
      </c>
      <c r="I29" s="283" t="str">
        <f t="shared" si="3"/>
        <v/>
      </c>
      <c r="J29" s="313" t="str">
        <f t="shared" si="4"/>
        <v/>
      </c>
      <c r="K29" s="310" t="str">
        <f t="shared" si="5"/>
        <v/>
      </c>
    </row>
    <row r="30" spans="1:11" ht="26.25" customHeight="1">
      <c r="A30" s="280"/>
      <c r="B30" s="109"/>
      <c r="C30" s="281"/>
      <c r="D30" s="281"/>
      <c r="E30" s="103"/>
      <c r="F30" s="103"/>
      <c r="G30" s="103"/>
      <c r="H30" s="87" t="str">
        <f t="shared" si="3"/>
        <v/>
      </c>
      <c r="I30" s="283" t="str">
        <f t="shared" si="3"/>
        <v/>
      </c>
      <c r="J30" s="313" t="str">
        <f t="shared" si="4"/>
        <v/>
      </c>
      <c r="K30" s="310" t="str">
        <f t="shared" si="5"/>
        <v/>
      </c>
    </row>
    <row r="31" spans="1:11" ht="26.25" customHeight="1">
      <c r="A31" s="280"/>
      <c r="B31" s="109"/>
      <c r="C31" s="281"/>
      <c r="D31" s="281"/>
      <c r="E31" s="103"/>
      <c r="F31" s="103"/>
      <c r="G31" s="103"/>
      <c r="H31" s="87" t="str">
        <f t="shared" si="3"/>
        <v/>
      </c>
      <c r="I31" s="283" t="str">
        <f t="shared" si="3"/>
        <v/>
      </c>
      <c r="J31" s="313" t="str">
        <f t="shared" si="4"/>
        <v/>
      </c>
      <c r="K31" s="310" t="str">
        <f t="shared" si="5"/>
        <v/>
      </c>
    </row>
    <row r="32" spans="1:11" ht="26.25" customHeight="1">
      <c r="A32" s="280"/>
      <c r="B32" s="109"/>
      <c r="C32" s="281"/>
      <c r="D32" s="281"/>
      <c r="E32" s="103"/>
      <c r="F32" s="103"/>
      <c r="G32" s="103"/>
      <c r="H32" s="87"/>
      <c r="I32" s="283"/>
      <c r="J32" s="313"/>
      <c r="K32" s="310"/>
    </row>
    <row r="33" spans="1:11" ht="26.25" customHeight="1">
      <c r="A33" s="280"/>
      <c r="B33" s="109"/>
      <c r="C33" s="281"/>
      <c r="D33" s="281"/>
      <c r="E33" s="103"/>
      <c r="F33" s="103"/>
      <c r="G33" s="103"/>
      <c r="H33" s="87" t="str">
        <f t="shared" si="3"/>
        <v/>
      </c>
      <c r="I33" s="283" t="str">
        <f t="shared" si="3"/>
        <v/>
      </c>
      <c r="J33" s="313" t="str">
        <f>IF($E33&gt;0,$J31-$H33,"")</f>
        <v/>
      </c>
      <c r="K33" s="310" t="str">
        <f>IF($E33&gt;0,$K31-$I33,"")</f>
        <v/>
      </c>
    </row>
    <row r="34" spans="1:11" ht="26.25" customHeight="1">
      <c r="A34" s="280"/>
      <c r="B34" s="109"/>
      <c r="C34" s="281"/>
      <c r="D34" s="281"/>
      <c r="E34" s="103"/>
      <c r="F34" s="103"/>
      <c r="G34" s="103"/>
      <c r="H34" s="87" t="str">
        <f t="shared" si="3"/>
        <v/>
      </c>
      <c r="I34" s="283" t="str">
        <f t="shared" si="3"/>
        <v/>
      </c>
      <c r="J34" s="313" t="str">
        <f t="shared" si="4"/>
        <v/>
      </c>
      <c r="K34" s="310" t="str">
        <f t="shared" si="5"/>
        <v/>
      </c>
    </row>
    <row r="35" spans="1:11" ht="26.25" customHeight="1">
      <c r="A35" s="280"/>
      <c r="B35" s="109"/>
      <c r="C35" s="281"/>
      <c r="D35" s="281"/>
      <c r="E35" s="103"/>
      <c r="F35" s="103"/>
      <c r="G35" s="103"/>
      <c r="H35" s="87" t="str">
        <f t="shared" si="3"/>
        <v/>
      </c>
      <c r="I35" s="283" t="str">
        <f t="shared" si="3"/>
        <v/>
      </c>
      <c r="J35" s="313" t="str">
        <f>IF($E35&gt;0,#REF!-$H35,"")</f>
        <v/>
      </c>
      <c r="K35" s="310" t="str">
        <f>IF($E35&gt;0,#REF!-$I35,"")</f>
        <v/>
      </c>
    </row>
    <row r="36" spans="1:11" ht="26.25" customHeight="1">
      <c r="A36" s="280"/>
      <c r="B36" s="109"/>
      <c r="C36" s="281"/>
      <c r="D36" s="281"/>
      <c r="E36" s="103"/>
      <c r="F36" s="103"/>
      <c r="G36" s="103"/>
      <c r="H36" s="87" t="str">
        <f t="shared" si="3"/>
        <v/>
      </c>
      <c r="I36" s="283" t="str">
        <f t="shared" si="3"/>
        <v/>
      </c>
      <c r="J36" s="313" t="str">
        <f>IF($E36&gt;0,#REF!-$H36,"")</f>
        <v/>
      </c>
      <c r="K36" s="310" t="str">
        <f>IF($E36&gt;0,#REF!-$I36,"")</f>
        <v/>
      </c>
    </row>
    <row r="37" spans="1:11" ht="27" customHeight="1">
      <c r="A37" s="285"/>
      <c r="B37" s="238"/>
      <c r="C37" s="238"/>
      <c r="D37" s="238"/>
      <c r="E37" s="238"/>
      <c r="F37" s="238"/>
      <c r="G37" s="238"/>
      <c r="H37" s="238"/>
      <c r="I37" s="286" t="s">
        <v>71</v>
      </c>
      <c r="J37" s="312"/>
      <c r="K37" s="312"/>
    </row>
    <row r="38" spans="1:11" ht="27" customHeight="1">
      <c r="A38" s="15"/>
      <c r="B38" s="15"/>
      <c r="C38" s="15"/>
      <c r="D38" s="15"/>
      <c r="E38" s="15"/>
      <c r="F38" s="15"/>
      <c r="G38" s="15"/>
      <c r="H38" s="15"/>
      <c r="I38" s="288"/>
      <c r="J38" s="289"/>
      <c r="K38" s="289"/>
    </row>
    <row r="39" spans="1:11" ht="27" customHeight="1">
      <c r="A39" s="15"/>
      <c r="B39" s="15"/>
      <c r="C39" s="15"/>
      <c r="D39" s="15"/>
      <c r="E39" s="15"/>
      <c r="F39" s="15"/>
      <c r="G39" s="15"/>
      <c r="H39" s="15"/>
      <c r="I39" s="288"/>
      <c r="J39" s="289"/>
      <c r="K39" s="289"/>
    </row>
    <row r="40" spans="1:11" ht="27" customHeight="1">
      <c r="A40" s="15"/>
      <c r="B40" s="15"/>
      <c r="C40" s="15"/>
      <c r="D40" s="15"/>
      <c r="E40" s="15"/>
      <c r="F40" s="15"/>
      <c r="G40" s="15"/>
      <c r="H40" s="15"/>
      <c r="I40" s="288"/>
      <c r="J40" s="289"/>
      <c r="K40" s="289"/>
    </row>
    <row r="41" spans="1:11" ht="27" customHeight="1">
      <c r="A41" s="15"/>
      <c r="B41" s="15"/>
      <c r="C41" s="15"/>
      <c r="D41" s="15"/>
      <c r="E41" s="15"/>
      <c r="F41" s="15"/>
      <c r="G41" s="15"/>
      <c r="H41" s="15"/>
      <c r="I41" s="288"/>
      <c r="J41" s="289"/>
      <c r="K41" s="289"/>
    </row>
    <row r="42" spans="1:11" ht="19.5" customHeight="1"/>
    <row r="43" spans="1:11" ht="18.75" customHeight="1">
      <c r="A43" s="8" t="s">
        <v>49</v>
      </c>
      <c r="B43" s="8"/>
      <c r="C43" s="11"/>
      <c r="D43" s="11"/>
      <c r="E43" s="11"/>
      <c r="F43" s="11"/>
      <c r="G43" s="11"/>
      <c r="H43" s="11"/>
      <c r="I43" s="11"/>
      <c r="J43" s="11"/>
    </row>
    <row r="44" spans="1:11" ht="18.75" customHeight="1">
      <c r="F44" s="14"/>
      <c r="G44" s="14"/>
      <c r="H44" s="14"/>
      <c r="I44" s="14"/>
      <c r="J44" s="41"/>
      <c r="K44" s="291"/>
    </row>
    <row r="45" spans="1:11" ht="18.75" customHeight="1">
      <c r="A45" s="499" t="s">
        <v>50</v>
      </c>
      <c r="B45" s="500"/>
      <c r="C45" s="239"/>
      <c r="D45" s="239"/>
      <c r="E45" s="239"/>
      <c r="F45" s="239"/>
      <c r="G45" s="239"/>
      <c r="H45" s="239"/>
      <c r="I45" s="239"/>
      <c r="J45" s="293"/>
      <c r="K45" s="294"/>
    </row>
    <row r="46" spans="1:11" ht="18.75" customHeight="1">
      <c r="A46" s="501" t="s">
        <v>4</v>
      </c>
      <c r="B46" s="502"/>
      <c r="C46" s="503" t="s">
        <v>5</v>
      </c>
      <c r="D46" s="504"/>
      <c r="E46" s="523" t="s">
        <v>9</v>
      </c>
      <c r="F46" s="299" t="s">
        <v>6</v>
      </c>
      <c r="G46" s="299"/>
      <c r="H46" s="299" t="s">
        <v>7</v>
      </c>
      <c r="I46" s="300"/>
      <c r="J46" s="505" t="s">
        <v>8</v>
      </c>
      <c r="K46" s="506"/>
    </row>
    <row r="47" spans="1:11" ht="18.75" customHeight="1">
      <c r="A47" s="507"/>
      <c r="B47" s="508"/>
      <c r="C47" s="509"/>
      <c r="D47" s="510"/>
      <c r="E47" s="524"/>
      <c r="F47" s="303" t="s">
        <v>3</v>
      </c>
      <c r="G47" s="303" t="s">
        <v>0</v>
      </c>
      <c r="H47" s="303" t="s">
        <v>3</v>
      </c>
      <c r="I47" s="304" t="s">
        <v>0</v>
      </c>
      <c r="J47" s="525" t="s">
        <v>3</v>
      </c>
      <c r="K47" s="525" t="s">
        <v>0</v>
      </c>
    </row>
    <row r="48" spans="1:11" ht="26.25" customHeight="1">
      <c r="A48" s="285"/>
      <c r="B48" s="238"/>
      <c r="C48" s="238"/>
      <c r="D48" s="238"/>
      <c r="E48" s="238"/>
      <c r="F48" s="238"/>
      <c r="G48" s="238"/>
      <c r="H48" s="238"/>
      <c r="I48" s="286" t="s">
        <v>10</v>
      </c>
      <c r="J48" s="312">
        <f>J37</f>
        <v>0</v>
      </c>
      <c r="K48" s="312">
        <f>K37</f>
        <v>0</v>
      </c>
    </row>
    <row r="49" spans="1:11" ht="26.25" customHeight="1">
      <c r="A49" s="280"/>
      <c r="B49" s="109"/>
      <c r="C49" s="281"/>
      <c r="D49" s="281"/>
      <c r="E49" s="103"/>
      <c r="F49" s="103"/>
      <c r="G49" s="103"/>
      <c r="H49" s="87" t="str">
        <f>IF($E49&gt;0,$E49*F49/100,"")</f>
        <v/>
      </c>
      <c r="I49" s="283" t="str">
        <f>IF($E49&gt;0,$E49*G49/100,"")</f>
        <v/>
      </c>
      <c r="J49" s="310" t="str">
        <f>IF($E49&gt;0,$J48-$H49,"")</f>
        <v/>
      </c>
      <c r="K49" s="310" t="str">
        <f>IF($E49&gt;0,$K48-$I49,"")</f>
        <v/>
      </c>
    </row>
    <row r="50" spans="1:11" ht="26.25" customHeight="1">
      <c r="A50" s="280"/>
      <c r="B50" s="109"/>
      <c r="C50" s="281"/>
      <c r="D50" s="281"/>
      <c r="E50" s="103"/>
      <c r="F50" s="103"/>
      <c r="G50" s="103"/>
      <c r="H50" s="87" t="str">
        <f t="shared" ref="H50:I83" si="6">IF($E50&gt;0,$E50*F50/100,"")</f>
        <v/>
      </c>
      <c r="I50" s="283" t="str">
        <f t="shared" si="6"/>
        <v/>
      </c>
      <c r="J50" s="310" t="str">
        <f t="shared" ref="J50:J83" si="7">IF($E50&gt;0,$J49-$H50,"")</f>
        <v/>
      </c>
      <c r="K50" s="310" t="str">
        <f t="shared" ref="K50:K83" si="8">IF($E50&gt;0,$K49-$I50,"")</f>
        <v/>
      </c>
    </row>
    <row r="51" spans="1:11" ht="26.25" customHeight="1">
      <c r="A51" s="280"/>
      <c r="B51" s="109"/>
      <c r="C51" s="281"/>
      <c r="D51" s="281"/>
      <c r="E51" s="103"/>
      <c r="F51" s="103"/>
      <c r="G51" s="103"/>
      <c r="H51" s="87" t="str">
        <f t="shared" si="6"/>
        <v/>
      </c>
      <c r="I51" s="283" t="str">
        <f t="shared" si="6"/>
        <v/>
      </c>
      <c r="J51" s="310" t="str">
        <f t="shared" si="7"/>
        <v/>
      </c>
      <c r="K51" s="310" t="str">
        <f t="shared" si="8"/>
        <v/>
      </c>
    </row>
    <row r="52" spans="1:11" ht="26.25" customHeight="1">
      <c r="A52" s="280"/>
      <c r="B52" s="109"/>
      <c r="C52" s="281"/>
      <c r="D52" s="281"/>
      <c r="E52" s="103"/>
      <c r="F52" s="103"/>
      <c r="G52" s="103"/>
      <c r="H52" s="87" t="str">
        <f t="shared" si="6"/>
        <v/>
      </c>
      <c r="I52" s="283" t="str">
        <f t="shared" si="6"/>
        <v/>
      </c>
      <c r="J52" s="310" t="str">
        <f t="shared" si="7"/>
        <v/>
      </c>
      <c r="K52" s="310" t="str">
        <f t="shared" si="8"/>
        <v/>
      </c>
    </row>
    <row r="53" spans="1:11" ht="26.25" customHeight="1">
      <c r="A53" s="280"/>
      <c r="B53" s="109"/>
      <c r="C53" s="281"/>
      <c r="D53" s="281"/>
      <c r="E53" s="103"/>
      <c r="F53" s="103"/>
      <c r="G53" s="103"/>
      <c r="H53" s="87" t="str">
        <f t="shared" si="6"/>
        <v/>
      </c>
      <c r="I53" s="283" t="str">
        <f t="shared" si="6"/>
        <v/>
      </c>
      <c r="J53" s="310" t="str">
        <f t="shared" si="7"/>
        <v/>
      </c>
      <c r="K53" s="310" t="str">
        <f t="shared" si="8"/>
        <v/>
      </c>
    </row>
    <row r="54" spans="1:11" ht="26.25" customHeight="1">
      <c r="A54" s="280"/>
      <c r="B54" s="109"/>
      <c r="C54" s="281"/>
      <c r="D54" s="281"/>
      <c r="E54" s="103"/>
      <c r="F54" s="103"/>
      <c r="G54" s="103"/>
      <c r="H54" s="87" t="str">
        <f t="shared" si="6"/>
        <v/>
      </c>
      <c r="I54" s="283" t="str">
        <f t="shared" si="6"/>
        <v/>
      </c>
      <c r="J54" s="310" t="str">
        <f t="shared" si="7"/>
        <v/>
      </c>
      <c r="K54" s="310" t="str">
        <f t="shared" si="8"/>
        <v/>
      </c>
    </row>
    <row r="55" spans="1:11" ht="26.25" customHeight="1">
      <c r="A55" s="280"/>
      <c r="B55" s="109"/>
      <c r="C55" s="281"/>
      <c r="D55" s="281"/>
      <c r="E55" s="103"/>
      <c r="F55" s="103"/>
      <c r="G55" s="103"/>
      <c r="H55" s="87" t="str">
        <f t="shared" si="6"/>
        <v/>
      </c>
      <c r="I55" s="283" t="str">
        <f t="shared" si="6"/>
        <v/>
      </c>
      <c r="J55" s="310" t="str">
        <f t="shared" si="7"/>
        <v/>
      </c>
      <c r="K55" s="310" t="str">
        <f t="shared" si="8"/>
        <v/>
      </c>
    </row>
    <row r="56" spans="1:11" ht="26.25" customHeight="1">
      <c r="A56" s="280"/>
      <c r="B56" s="109"/>
      <c r="C56" s="281"/>
      <c r="D56" s="281"/>
      <c r="E56" s="103"/>
      <c r="F56" s="103"/>
      <c r="G56" s="103"/>
      <c r="H56" s="87" t="str">
        <f t="shared" si="6"/>
        <v/>
      </c>
      <c r="I56" s="283" t="str">
        <f t="shared" si="6"/>
        <v/>
      </c>
      <c r="J56" s="310" t="str">
        <f t="shared" si="7"/>
        <v/>
      </c>
      <c r="K56" s="310" t="str">
        <f t="shared" si="8"/>
        <v/>
      </c>
    </row>
    <row r="57" spans="1:11" ht="26.25" customHeight="1">
      <c r="A57" s="280"/>
      <c r="B57" s="109"/>
      <c r="C57" s="281"/>
      <c r="D57" s="281"/>
      <c r="E57" s="103"/>
      <c r="F57" s="103"/>
      <c r="G57" s="103"/>
      <c r="H57" s="87" t="str">
        <f t="shared" si="6"/>
        <v/>
      </c>
      <c r="I57" s="283" t="str">
        <f t="shared" si="6"/>
        <v/>
      </c>
      <c r="J57" s="310" t="str">
        <f t="shared" si="7"/>
        <v/>
      </c>
      <c r="K57" s="310" t="str">
        <f t="shared" si="8"/>
        <v/>
      </c>
    </row>
    <row r="58" spans="1:11" ht="26.25" customHeight="1">
      <c r="A58" s="280"/>
      <c r="B58" s="109"/>
      <c r="C58" s="281"/>
      <c r="D58" s="281"/>
      <c r="E58" s="103"/>
      <c r="F58" s="103"/>
      <c r="G58" s="103"/>
      <c r="H58" s="87" t="str">
        <f t="shared" si="6"/>
        <v/>
      </c>
      <c r="I58" s="283" t="str">
        <f t="shared" si="6"/>
        <v/>
      </c>
      <c r="J58" s="310" t="str">
        <f t="shared" si="7"/>
        <v/>
      </c>
      <c r="K58" s="310" t="str">
        <f t="shared" si="8"/>
        <v/>
      </c>
    </row>
    <row r="59" spans="1:11" ht="26.25" customHeight="1">
      <c r="A59" s="280"/>
      <c r="B59" s="109"/>
      <c r="C59" s="281"/>
      <c r="D59" s="281"/>
      <c r="E59" s="103"/>
      <c r="F59" s="103"/>
      <c r="G59" s="103"/>
      <c r="H59" s="87" t="str">
        <f t="shared" si="6"/>
        <v/>
      </c>
      <c r="I59" s="283" t="str">
        <f t="shared" si="6"/>
        <v/>
      </c>
      <c r="J59" s="310" t="str">
        <f t="shared" si="7"/>
        <v/>
      </c>
      <c r="K59" s="310" t="str">
        <f t="shared" si="8"/>
        <v/>
      </c>
    </row>
    <row r="60" spans="1:11" ht="26.25" customHeight="1">
      <c r="A60" s="280"/>
      <c r="B60" s="109"/>
      <c r="C60" s="281"/>
      <c r="D60" s="281"/>
      <c r="E60" s="103"/>
      <c r="F60" s="103"/>
      <c r="G60" s="103"/>
      <c r="H60" s="87" t="str">
        <f t="shared" si="6"/>
        <v/>
      </c>
      <c r="I60" s="283" t="str">
        <f t="shared" si="6"/>
        <v/>
      </c>
      <c r="J60" s="310" t="str">
        <f t="shared" si="7"/>
        <v/>
      </c>
      <c r="K60" s="310" t="str">
        <f t="shared" si="8"/>
        <v/>
      </c>
    </row>
    <row r="61" spans="1:11" ht="26.25" customHeight="1">
      <c r="A61" s="280"/>
      <c r="B61" s="109"/>
      <c r="C61" s="281"/>
      <c r="D61" s="281"/>
      <c r="E61" s="103"/>
      <c r="F61" s="103"/>
      <c r="G61" s="103"/>
      <c r="H61" s="87" t="str">
        <f t="shared" si="6"/>
        <v/>
      </c>
      <c r="I61" s="283" t="str">
        <f t="shared" si="6"/>
        <v/>
      </c>
      <c r="J61" s="310" t="str">
        <f t="shared" si="7"/>
        <v/>
      </c>
      <c r="K61" s="310" t="str">
        <f t="shared" si="8"/>
        <v/>
      </c>
    </row>
    <row r="62" spans="1:11" ht="26.25" customHeight="1">
      <c r="A62" s="280"/>
      <c r="B62" s="109"/>
      <c r="C62" s="281"/>
      <c r="D62" s="281"/>
      <c r="E62" s="103"/>
      <c r="F62" s="103"/>
      <c r="G62" s="103"/>
      <c r="H62" s="87" t="str">
        <f t="shared" si="6"/>
        <v/>
      </c>
      <c r="I62" s="283" t="str">
        <f t="shared" si="6"/>
        <v/>
      </c>
      <c r="J62" s="310" t="str">
        <f t="shared" si="7"/>
        <v/>
      </c>
      <c r="K62" s="310" t="str">
        <f t="shared" si="8"/>
        <v/>
      </c>
    </row>
    <row r="63" spans="1:11" ht="26.25" customHeight="1">
      <c r="A63" s="280"/>
      <c r="B63" s="109"/>
      <c r="C63" s="281"/>
      <c r="D63" s="281"/>
      <c r="E63" s="103"/>
      <c r="F63" s="103"/>
      <c r="G63" s="103"/>
      <c r="H63" s="87" t="str">
        <f t="shared" si="6"/>
        <v/>
      </c>
      <c r="I63" s="283" t="str">
        <f t="shared" si="6"/>
        <v/>
      </c>
      <c r="J63" s="310" t="str">
        <f t="shared" si="7"/>
        <v/>
      </c>
      <c r="K63" s="310" t="str">
        <f t="shared" si="8"/>
        <v/>
      </c>
    </row>
    <row r="64" spans="1:11" ht="26.25" customHeight="1">
      <c r="A64" s="280"/>
      <c r="B64" s="109"/>
      <c r="C64" s="281"/>
      <c r="D64" s="281"/>
      <c r="E64" s="103"/>
      <c r="F64" s="103"/>
      <c r="G64" s="103"/>
      <c r="H64" s="87" t="str">
        <f t="shared" si="6"/>
        <v/>
      </c>
      <c r="I64" s="283" t="str">
        <f t="shared" si="6"/>
        <v/>
      </c>
      <c r="J64" s="310" t="str">
        <f t="shared" si="7"/>
        <v/>
      </c>
      <c r="K64" s="310" t="str">
        <f t="shared" si="8"/>
        <v/>
      </c>
    </row>
    <row r="65" spans="1:11" ht="26.25" customHeight="1">
      <c r="A65" s="280"/>
      <c r="B65" s="109"/>
      <c r="C65" s="281"/>
      <c r="D65" s="281"/>
      <c r="E65" s="103"/>
      <c r="F65" s="103"/>
      <c r="G65" s="103"/>
      <c r="H65" s="87" t="str">
        <f t="shared" si="6"/>
        <v/>
      </c>
      <c r="I65" s="283" t="str">
        <f t="shared" si="6"/>
        <v/>
      </c>
      <c r="J65" s="310" t="str">
        <f t="shared" si="7"/>
        <v/>
      </c>
      <c r="K65" s="310" t="str">
        <f t="shared" si="8"/>
        <v/>
      </c>
    </row>
    <row r="66" spans="1:11" ht="26.25" customHeight="1">
      <c r="A66" s="280"/>
      <c r="B66" s="109"/>
      <c r="C66" s="281"/>
      <c r="D66" s="281"/>
      <c r="E66" s="103"/>
      <c r="F66" s="103"/>
      <c r="G66" s="103"/>
      <c r="H66" s="87" t="str">
        <f t="shared" si="6"/>
        <v/>
      </c>
      <c r="I66" s="283" t="str">
        <f t="shared" si="6"/>
        <v/>
      </c>
      <c r="J66" s="310" t="str">
        <f t="shared" si="7"/>
        <v/>
      </c>
      <c r="K66" s="310" t="str">
        <f t="shared" si="8"/>
        <v/>
      </c>
    </row>
    <row r="67" spans="1:11" ht="26.25" customHeight="1">
      <c r="A67" s="280"/>
      <c r="B67" s="109"/>
      <c r="C67" s="281"/>
      <c r="D67" s="281"/>
      <c r="E67" s="103"/>
      <c r="F67" s="103"/>
      <c r="G67" s="103"/>
      <c r="H67" s="87" t="str">
        <f t="shared" si="6"/>
        <v/>
      </c>
      <c r="I67" s="283" t="str">
        <f t="shared" si="6"/>
        <v/>
      </c>
      <c r="J67" s="310" t="str">
        <f t="shared" si="7"/>
        <v/>
      </c>
      <c r="K67" s="310" t="str">
        <f t="shared" si="8"/>
        <v/>
      </c>
    </row>
    <row r="68" spans="1:11" ht="26.25" customHeight="1">
      <c r="A68" s="280"/>
      <c r="B68" s="109"/>
      <c r="C68" s="281"/>
      <c r="D68" s="281"/>
      <c r="E68" s="103"/>
      <c r="F68" s="103"/>
      <c r="G68" s="103"/>
      <c r="H68" s="87" t="str">
        <f t="shared" si="6"/>
        <v/>
      </c>
      <c r="I68" s="283" t="str">
        <f t="shared" si="6"/>
        <v/>
      </c>
      <c r="J68" s="310" t="str">
        <f t="shared" si="7"/>
        <v/>
      </c>
      <c r="K68" s="310" t="str">
        <f t="shared" si="8"/>
        <v/>
      </c>
    </row>
    <row r="69" spans="1:11" ht="26.25" customHeight="1">
      <c r="A69" s="280"/>
      <c r="B69" s="109"/>
      <c r="C69" s="281"/>
      <c r="D69" s="281"/>
      <c r="E69" s="103"/>
      <c r="F69" s="103"/>
      <c r="G69" s="103"/>
      <c r="H69" s="87" t="str">
        <f t="shared" si="6"/>
        <v/>
      </c>
      <c r="I69" s="283" t="str">
        <f t="shared" si="6"/>
        <v/>
      </c>
      <c r="J69" s="310" t="str">
        <f t="shared" si="7"/>
        <v/>
      </c>
      <c r="K69" s="310" t="str">
        <f t="shared" si="8"/>
        <v/>
      </c>
    </row>
    <row r="70" spans="1:11" ht="26.25" customHeight="1">
      <c r="A70" s="280"/>
      <c r="B70" s="109"/>
      <c r="C70" s="281"/>
      <c r="D70" s="281"/>
      <c r="E70" s="103"/>
      <c r="F70" s="103"/>
      <c r="G70" s="103"/>
      <c r="H70" s="87" t="str">
        <f t="shared" si="6"/>
        <v/>
      </c>
      <c r="I70" s="283" t="str">
        <f t="shared" si="6"/>
        <v/>
      </c>
      <c r="J70" s="310" t="str">
        <f t="shared" si="7"/>
        <v/>
      </c>
      <c r="K70" s="310" t="str">
        <f t="shared" si="8"/>
        <v/>
      </c>
    </row>
    <row r="71" spans="1:11" ht="26.25" customHeight="1">
      <c r="A71" s="280"/>
      <c r="B71" s="109"/>
      <c r="C71" s="281"/>
      <c r="D71" s="281"/>
      <c r="E71" s="103"/>
      <c r="F71" s="103"/>
      <c r="G71" s="103"/>
      <c r="H71" s="87" t="str">
        <f t="shared" si="6"/>
        <v/>
      </c>
      <c r="I71" s="283" t="str">
        <f t="shared" si="6"/>
        <v/>
      </c>
      <c r="J71" s="310" t="str">
        <f t="shared" si="7"/>
        <v/>
      </c>
      <c r="K71" s="310" t="str">
        <f t="shared" si="8"/>
        <v/>
      </c>
    </row>
    <row r="72" spans="1:11" ht="26.25" customHeight="1">
      <c r="A72" s="280"/>
      <c r="B72" s="109"/>
      <c r="C72" s="281"/>
      <c r="D72" s="281"/>
      <c r="E72" s="103"/>
      <c r="F72" s="103"/>
      <c r="G72" s="103"/>
      <c r="H72" s="87" t="str">
        <f t="shared" si="6"/>
        <v/>
      </c>
      <c r="I72" s="283" t="str">
        <f t="shared" si="6"/>
        <v/>
      </c>
      <c r="J72" s="310" t="str">
        <f t="shared" si="7"/>
        <v/>
      </c>
      <c r="K72" s="310" t="str">
        <f t="shared" si="8"/>
        <v/>
      </c>
    </row>
    <row r="73" spans="1:11" ht="26.25" customHeight="1">
      <c r="A73" s="280"/>
      <c r="B73" s="109"/>
      <c r="C73" s="281"/>
      <c r="D73" s="281"/>
      <c r="E73" s="103"/>
      <c r="F73" s="103"/>
      <c r="G73" s="103"/>
      <c r="H73" s="87" t="str">
        <f t="shared" si="6"/>
        <v/>
      </c>
      <c r="I73" s="283" t="str">
        <f t="shared" si="6"/>
        <v/>
      </c>
      <c r="J73" s="310" t="str">
        <f t="shared" si="7"/>
        <v/>
      </c>
      <c r="K73" s="310" t="str">
        <f t="shared" si="8"/>
        <v/>
      </c>
    </row>
    <row r="74" spans="1:11" ht="26.25" customHeight="1">
      <c r="A74" s="280"/>
      <c r="B74" s="109"/>
      <c r="C74" s="281"/>
      <c r="D74" s="281"/>
      <c r="E74" s="103"/>
      <c r="F74" s="103"/>
      <c r="G74" s="103"/>
      <c r="H74" s="87" t="str">
        <f t="shared" si="6"/>
        <v/>
      </c>
      <c r="I74" s="283" t="str">
        <f t="shared" si="6"/>
        <v/>
      </c>
      <c r="J74" s="310" t="str">
        <f>IF($E74&gt;0,#REF!-$H74,"")</f>
        <v/>
      </c>
      <c r="K74" s="310" t="str">
        <f>IF($E74&gt;0,#REF!-$I74,"")</f>
        <v/>
      </c>
    </row>
    <row r="75" spans="1:11" ht="26.25" customHeight="1">
      <c r="A75" s="280"/>
      <c r="B75" s="109"/>
      <c r="C75" s="281"/>
      <c r="D75" s="281"/>
      <c r="E75" s="103"/>
      <c r="F75" s="103"/>
      <c r="G75" s="103"/>
      <c r="H75" s="87" t="str">
        <f t="shared" si="6"/>
        <v/>
      </c>
      <c r="I75" s="283" t="str">
        <f t="shared" si="6"/>
        <v/>
      </c>
      <c r="J75" s="310" t="str">
        <f t="shared" si="7"/>
        <v/>
      </c>
      <c r="K75" s="310" t="str">
        <f t="shared" si="8"/>
        <v/>
      </c>
    </row>
    <row r="76" spans="1:11" ht="26.25" customHeight="1">
      <c r="A76" s="280"/>
      <c r="B76" s="109"/>
      <c r="C76" s="281"/>
      <c r="D76" s="281"/>
      <c r="E76" s="103"/>
      <c r="F76" s="103"/>
      <c r="G76" s="103"/>
      <c r="H76" s="87" t="str">
        <f t="shared" si="6"/>
        <v/>
      </c>
      <c r="I76" s="283" t="str">
        <f t="shared" si="6"/>
        <v/>
      </c>
      <c r="J76" s="310" t="str">
        <f t="shared" si="7"/>
        <v/>
      </c>
      <c r="K76" s="310" t="str">
        <f t="shared" si="8"/>
        <v/>
      </c>
    </row>
    <row r="77" spans="1:11" ht="26.25" customHeight="1">
      <c r="A77" s="280"/>
      <c r="B77" s="109"/>
      <c r="C77" s="281"/>
      <c r="D77" s="281"/>
      <c r="E77" s="103"/>
      <c r="F77" s="103"/>
      <c r="G77" s="103"/>
      <c r="H77" s="87"/>
      <c r="I77" s="283"/>
      <c r="J77" s="310"/>
      <c r="K77" s="310"/>
    </row>
    <row r="78" spans="1:11" ht="26.25" customHeight="1">
      <c r="A78" s="280"/>
      <c r="B78" s="109"/>
      <c r="C78" s="281"/>
      <c r="D78" s="281"/>
      <c r="E78" s="103"/>
      <c r="F78" s="103"/>
      <c r="G78" s="103"/>
      <c r="H78" s="87" t="str">
        <f t="shared" si="6"/>
        <v/>
      </c>
      <c r="I78" s="283" t="str">
        <f t="shared" si="6"/>
        <v/>
      </c>
      <c r="J78" s="310" t="str">
        <f>IF($E78&gt;0,$J76-$H78,"")</f>
        <v/>
      </c>
      <c r="K78" s="310" t="str">
        <f>IF($E78&gt;0,$K76-$I78,"")</f>
        <v/>
      </c>
    </row>
    <row r="79" spans="1:11" ht="26.25" customHeight="1">
      <c r="A79" s="280"/>
      <c r="B79" s="109"/>
      <c r="C79" s="281"/>
      <c r="D79" s="281"/>
      <c r="E79" s="103"/>
      <c r="F79" s="103"/>
      <c r="G79" s="103"/>
      <c r="H79" s="87" t="str">
        <f t="shared" si="6"/>
        <v/>
      </c>
      <c r="I79" s="283" t="str">
        <f t="shared" si="6"/>
        <v/>
      </c>
      <c r="J79" s="310" t="str">
        <f t="shared" si="7"/>
        <v/>
      </c>
      <c r="K79" s="310" t="str">
        <f t="shared" si="8"/>
        <v/>
      </c>
    </row>
    <row r="80" spans="1:11" ht="26.25" customHeight="1">
      <c r="A80" s="280"/>
      <c r="B80" s="109"/>
      <c r="C80" s="281"/>
      <c r="D80" s="281"/>
      <c r="E80" s="103"/>
      <c r="F80" s="103"/>
      <c r="G80" s="103"/>
      <c r="H80" s="87" t="str">
        <f t="shared" si="6"/>
        <v/>
      </c>
      <c r="I80" s="283" t="str">
        <f t="shared" si="6"/>
        <v/>
      </c>
      <c r="J80" s="310" t="str">
        <f t="shared" si="7"/>
        <v/>
      </c>
      <c r="K80" s="310" t="str">
        <f t="shared" si="8"/>
        <v/>
      </c>
    </row>
    <row r="81" spans="1:11" ht="26.25" customHeight="1">
      <c r="A81" s="280"/>
      <c r="B81" s="109"/>
      <c r="C81" s="281"/>
      <c r="D81" s="281"/>
      <c r="E81" s="103"/>
      <c r="F81" s="103"/>
      <c r="G81" s="103"/>
      <c r="H81" s="87" t="str">
        <f t="shared" si="6"/>
        <v/>
      </c>
      <c r="I81" s="283" t="str">
        <f t="shared" si="6"/>
        <v/>
      </c>
      <c r="J81" s="310" t="str">
        <f t="shared" si="7"/>
        <v/>
      </c>
      <c r="K81" s="310" t="str">
        <f t="shared" si="8"/>
        <v/>
      </c>
    </row>
    <row r="82" spans="1:11" ht="26.25" customHeight="1">
      <c r="A82" s="280"/>
      <c r="B82" s="109"/>
      <c r="C82" s="281"/>
      <c r="D82" s="281"/>
      <c r="E82" s="103"/>
      <c r="F82" s="103"/>
      <c r="G82" s="103"/>
      <c r="H82" s="87" t="str">
        <f t="shared" si="6"/>
        <v/>
      </c>
      <c r="I82" s="283" t="str">
        <f t="shared" si="6"/>
        <v/>
      </c>
      <c r="J82" s="310" t="str">
        <f>IF($E82&gt;0,#REF!-$H82,"")</f>
        <v/>
      </c>
      <c r="K82" s="310" t="str">
        <f>IF($E82&gt;0,#REF!-$I82,"")</f>
        <v/>
      </c>
    </row>
    <row r="83" spans="1:11" ht="26.25" customHeight="1">
      <c r="A83" s="280"/>
      <c r="B83" s="109"/>
      <c r="C83" s="281"/>
      <c r="D83" s="281"/>
      <c r="E83" s="103"/>
      <c r="F83" s="103"/>
      <c r="G83" s="103"/>
      <c r="H83" s="87" t="str">
        <f t="shared" si="6"/>
        <v/>
      </c>
      <c r="I83" s="283" t="str">
        <f t="shared" si="6"/>
        <v/>
      </c>
      <c r="J83" s="310" t="str">
        <f t="shared" si="7"/>
        <v/>
      </c>
      <c r="K83" s="310" t="str">
        <f t="shared" si="8"/>
        <v/>
      </c>
    </row>
    <row r="84" spans="1:11" ht="26.25" customHeight="1">
      <c r="A84" s="285"/>
      <c r="B84" s="238"/>
      <c r="C84" s="238"/>
      <c r="D84" s="238"/>
      <c r="E84" s="238"/>
      <c r="F84" s="238"/>
      <c r="G84" s="238"/>
      <c r="H84" s="238"/>
      <c r="I84" s="286"/>
      <c r="J84" s="312" t="str">
        <f>J83</f>
        <v/>
      </c>
      <c r="K84" s="312" t="str">
        <f>K83</f>
        <v/>
      </c>
    </row>
    <row r="85" spans="1:11" ht="15">
      <c r="A85" s="15"/>
      <c r="B85" s="15"/>
      <c r="C85" s="15"/>
      <c r="D85" s="15"/>
      <c r="E85" s="15"/>
      <c r="F85" s="15"/>
      <c r="G85" s="15"/>
      <c r="H85" s="15"/>
      <c r="I85" s="288"/>
      <c r="J85" s="289"/>
      <c r="K85" s="289"/>
    </row>
  </sheetData>
  <sheetProtection selectLockedCells="1" selectUnlockedCells="1"/>
  <mergeCells count="17">
    <mergeCell ref="E46:E47"/>
    <mergeCell ref="F46:G46"/>
    <mergeCell ref="H46:I46"/>
    <mergeCell ref="A9:C9"/>
    <mergeCell ref="J46:K46"/>
    <mergeCell ref="A46:A47"/>
    <mergeCell ref="C46:C47"/>
    <mergeCell ref="I1:K1"/>
    <mergeCell ref="I2:K2"/>
    <mergeCell ref="A6:I6"/>
    <mergeCell ref="A16:I16"/>
    <mergeCell ref="A18:A19"/>
    <mergeCell ref="B18:B19"/>
    <mergeCell ref="C18:C19"/>
    <mergeCell ref="E18:E19"/>
    <mergeCell ref="F18:G18"/>
    <mergeCell ref="H18:I18"/>
  </mergeCells>
  <pageMargins left="0.7" right="0.24" top="0.28000000000000003" bottom="0.66291666666666671" header="0.25" footer="0.19"/>
  <pageSetup paperSize="9" scale="72" fitToWidth="0" fitToHeight="0" orientation="portrait" r:id="rId1"/>
  <headerFooter alignWithMargins="0">
    <oddFooter>&amp;L&amp;8
www.inforama.ch
www.ipringe.ch&amp;C &amp;R2020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Düngereinsatzkontrolle Hand </vt:lpstr>
      <vt:lpstr>Futterjournal</vt:lpstr>
      <vt:lpstr>Raufutter_3j_Schnitt</vt:lpstr>
      <vt:lpstr>Düngerjournal_PC</vt:lpstr>
      <vt:lpstr>Düngereinsatzk.Hand inkl.Parz.</vt:lpstr>
      <vt:lpstr>'Düngereinsatzk.Hand inkl.Parz.'!Druckbereich</vt:lpstr>
      <vt:lpstr>'Düngereinsatzkontrolle Hand '!Druckbereich</vt:lpstr>
      <vt:lpstr>Düngerjournal_PC!Druckbereich</vt:lpstr>
    </vt:vector>
  </TitlesOfParts>
  <Company>Volkswirtschaftsdirektion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dc:creator>
  <cp:lastModifiedBy>Mosimann Barbara, VOL-LANAT-INF-RU</cp:lastModifiedBy>
  <cp:lastPrinted>2020-04-14T13:07:45Z</cp:lastPrinted>
  <dcterms:created xsi:type="dcterms:W3CDTF">2003-10-13T04:30:29Z</dcterms:created>
  <dcterms:modified xsi:type="dcterms:W3CDTF">2020-04-14T14:01:07Z</dcterms:modified>
</cp:coreProperties>
</file>